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Budget" sheetId="1" r:id="rId1"/>
  </sheets>
  <definedNames>
    <definedName name="_xlnm.Print_Area" localSheetId="0">'Budget'!$A$1:$N$158</definedName>
    <definedName name="_xlnm.Print_Titles" localSheetId="0">'Budget'!$1:$3</definedName>
  </definedNames>
  <calcPr fullCalcOnLoad="1"/>
</workbook>
</file>

<file path=xl/sharedStrings.xml><?xml version="1.0" encoding="utf-8"?>
<sst xmlns="http://schemas.openxmlformats.org/spreadsheetml/2006/main" count="146" uniqueCount="143">
  <si>
    <t xml:space="preserve">Account 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</si>
  <si>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</si>
  <si>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</si>
  <si>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</si>
  <si>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</si>
  <si>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</si>
  <si>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</si>
  <si>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</si>
  <si>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</si>
  <si>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</si>
  <si>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</si>
  <si>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</si>
  <si>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</si>
  <si>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REVENUE</t>
  </si>
  <si>
    <t>Assessment Revenue</t>
  </si>
  <si>
    <t>Cost Share Korman</t>
  </si>
  <si>
    <t>Cost Share Riverfront</t>
  </si>
  <si>
    <t>Pet Premium</t>
  </si>
  <si>
    <t>Late Fees</t>
  </si>
  <si>
    <t>Comcast Commissions</t>
  </si>
  <si>
    <t>Legal Fees Collected</t>
  </si>
  <si>
    <t>Hall Rental - Resident</t>
  </si>
  <si>
    <t>Hall Rental - Non Resident</t>
  </si>
  <si>
    <t>Operating Interest</t>
  </si>
  <si>
    <t>Miscellaneous Income</t>
  </si>
  <si>
    <t>Total Revenue</t>
  </si>
  <si>
    <t>EXPENSES</t>
  </si>
  <si>
    <t>COMMON AREA EXPENSES</t>
  </si>
  <si>
    <t>UTILITY EXPENSES</t>
  </si>
  <si>
    <t>Electric Common Area</t>
  </si>
  <si>
    <t>Sewer Maintenance &amp; Repair</t>
  </si>
  <si>
    <t>Total Utility Expenses</t>
  </si>
  <si>
    <t>EXTERIOR BUILDINGS</t>
  </si>
  <si>
    <t>Exterior Building Repairs</t>
  </si>
  <si>
    <t>Total Exterior Buildings</t>
  </si>
  <si>
    <t>Extermination</t>
  </si>
  <si>
    <t>Maintenance Services</t>
  </si>
  <si>
    <t>Plumbing-Supplies</t>
  </si>
  <si>
    <t>Toral General R&amp;M</t>
  </si>
  <si>
    <t xml:space="preserve">LANDSCAPING, SNOW REMOVAL </t>
  </si>
  <si>
    <t>Landscaping Contract</t>
  </si>
  <si>
    <t>Landscaping Supplies</t>
  </si>
  <si>
    <t>Seasonal Decorations</t>
  </si>
  <si>
    <t>Landscaping Miscellaneous</t>
  </si>
  <si>
    <t>Snow Removal-Contract</t>
  </si>
  <si>
    <t>Snow Removal-Supplies</t>
  </si>
  <si>
    <t>Total Landscaping, Snow Removal</t>
  </si>
  <si>
    <t>UTILITY EXPENSE</t>
  </si>
  <si>
    <t>Water</t>
  </si>
  <si>
    <t>Total CH Utilities</t>
  </si>
  <si>
    <t>Cleaning Supplies</t>
  </si>
  <si>
    <t>HVAC-Contract</t>
  </si>
  <si>
    <t>Kitchen Supplies</t>
  </si>
  <si>
    <t>Total R&amp;M</t>
  </si>
  <si>
    <t>SAFETY SERVICES</t>
  </si>
  <si>
    <t>Security Contract</t>
  </si>
  <si>
    <t>Total Safety Services</t>
  </si>
  <si>
    <t>TOTAL MAINT. SALARIES</t>
  </si>
  <si>
    <t>TOTAL COMMON AREA EXP</t>
  </si>
  <si>
    <t>EQUIPMENT &amp; VEHICLES</t>
  </si>
  <si>
    <t>GENERAL &amp; ADMINISTRATIVE</t>
  </si>
  <si>
    <t>New Equipment</t>
  </si>
  <si>
    <t>Equipment Repair and Maintenance</t>
  </si>
  <si>
    <t>Small Tools</t>
  </si>
  <si>
    <t>Car Repairs/Gasoline</t>
  </si>
  <si>
    <t>Total Equipment &amp; Vehicles</t>
  </si>
  <si>
    <t>RECREATIONAL FACILITIES</t>
  </si>
  <si>
    <t>Pool-Contract</t>
  </si>
  <si>
    <t>Pool-Supplies &amp; Equipment</t>
  </si>
  <si>
    <t>Total Recreational Facilities</t>
  </si>
  <si>
    <t>LEASING &amp; MARKETING</t>
  </si>
  <si>
    <t>Accounting Services</t>
  </si>
  <si>
    <t>Community News Letter</t>
  </si>
  <si>
    <t>Marketing-Other</t>
  </si>
  <si>
    <t>Resident Functions &amp; Parties</t>
  </si>
  <si>
    <t>Community Support</t>
  </si>
  <si>
    <t>Total Leasing &amp; Marketing</t>
  </si>
  <si>
    <t>ADMINISTRATIVE EXPENSES</t>
  </si>
  <si>
    <t>Bad Debt Expense</t>
  </si>
  <si>
    <t>Bank Fees</t>
  </si>
  <si>
    <t>Collections-Home Owner Legal</t>
  </si>
  <si>
    <t>Computer Services &amp; Fees</t>
  </si>
  <si>
    <t>Legal Counsel Fees</t>
  </si>
  <si>
    <t>Licenses, Fees &amp; Permits</t>
  </si>
  <si>
    <t>Misc Admin</t>
  </si>
  <si>
    <t>Misc Bd of Trustee Reports</t>
  </si>
  <si>
    <t>Office Equipment/Leases</t>
  </si>
  <si>
    <t>Office Supplies</t>
  </si>
  <si>
    <t>Postage</t>
  </si>
  <si>
    <t>Printing. Copying, Fax</t>
  </si>
  <si>
    <t>Taxes-Fed</t>
  </si>
  <si>
    <t>Total Administrative Expenses</t>
  </si>
  <si>
    <t>MANAGEMENT FEES</t>
  </si>
  <si>
    <t>Management Fee-Contract</t>
  </si>
  <si>
    <t>Total Management Fees</t>
  </si>
  <si>
    <t>INSURANCE</t>
  </si>
  <si>
    <t>Property Insurance</t>
  </si>
  <si>
    <t>Auto Insurance</t>
  </si>
  <si>
    <t>Total Insurance</t>
  </si>
  <si>
    <t>Total Committee Expense</t>
  </si>
  <si>
    <t>TOTAL G &amp; A</t>
  </si>
  <si>
    <t>CONTINGENCY &amp; RESERVES</t>
  </si>
  <si>
    <t>Reserve Additions</t>
  </si>
  <si>
    <t>TOTAL CONTING &amp; RESERVE</t>
  </si>
  <si>
    <t>TOTAL OPERATING EXPENSES</t>
  </si>
  <si>
    <t>TOTAL EXPENSES</t>
  </si>
  <si>
    <t>NET OPERATING INCOME</t>
  </si>
  <si>
    <t>Vending Machine Income</t>
  </si>
  <si>
    <t xml:space="preserve"> </t>
  </si>
  <si>
    <t>SEP</t>
  </si>
  <si>
    <t>TOTAL</t>
  </si>
  <si>
    <t>Cost Share River Villas</t>
  </si>
  <si>
    <t>Fines</t>
  </si>
  <si>
    <t>Temporary help</t>
  </si>
  <si>
    <t>Plumbing-Maintenance</t>
  </si>
  <si>
    <t>Move-In Fees</t>
  </si>
  <si>
    <t>Pool Fees</t>
  </si>
  <si>
    <t>Collection Fees</t>
  </si>
  <si>
    <t>PAYROLL &amp; BENEFITS</t>
  </si>
  <si>
    <t>Office Salaries</t>
  </si>
  <si>
    <t>Payroll Taxes</t>
  </si>
  <si>
    <t>Health Benefits</t>
  </si>
  <si>
    <t>Other</t>
  </si>
  <si>
    <t>Maintenance Salaries</t>
  </si>
  <si>
    <t>Party Attendant Salaries</t>
  </si>
  <si>
    <t>Payroll Processing</t>
  </si>
  <si>
    <t>Pool Salaries</t>
  </si>
  <si>
    <t>Telephone Services</t>
  </si>
  <si>
    <t>Electrical</t>
  </si>
  <si>
    <t>Maintenance General</t>
  </si>
  <si>
    <t>Recycle</t>
  </si>
  <si>
    <t>Coupon Costs</t>
  </si>
  <si>
    <t>Accounting - Audit</t>
  </si>
  <si>
    <t>GENERAL REPAIR &amp; MAINT</t>
  </si>
  <si>
    <t>Structural Repair &amp; Maint</t>
  </si>
  <si>
    <t>TOTAL CLUBHOUSE EXP</t>
  </si>
  <si>
    <t>COMMITTEE/BOARD EXPENSES</t>
  </si>
  <si>
    <t>Board Expense</t>
  </si>
  <si>
    <t>Committee Expense</t>
  </si>
  <si>
    <t>Gutter cleaning</t>
  </si>
  <si>
    <t>Roof Repairs</t>
  </si>
  <si>
    <t xml:space="preserve">PHCA 2019 BUDGET </t>
  </si>
  <si>
    <t>COMMON AREA EXPENSE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</si>
</sst>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_);\(0\)"/>
    <numFmt numFmtId="168" formatCode="0.000"/>
    <numFmt numFmtId="169" formatCode="[$-409]dddd\,\ mmmm\ dd\,\ yyyy"/>
    <numFmt numFmtId="170" formatCode="m/d/yy;@"/>
    <numFmt numFmtId="171" formatCode="[$-409]dddd\,\ mmmm\ d\,\ yyyy"/>
    <numFmt numFmtId="172" formatCode="mm/dd/yy;@"/>
    <numFmt numFmtId="173" formatCode="_(* #,##0.0_);_(* \(#,##0.0\);_(* &quot;-&quot;??_);_(@_)"/>
    <numFmt numFmtId="174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3" fillId="33" borderId="0" xfId="44" applyNumberFormat="1" applyFont="1" applyFill="1" applyBorder="1" applyAlignment="1">
      <alignment horizontal="center"/>
    </xf>
    <xf numFmtId="49" fontId="3" fillId="33" borderId="11" xfId="44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7" fontId="3" fillId="33" borderId="12" xfId="44" applyNumberFormat="1" applyFont="1" applyFill="1" applyBorder="1" applyAlignment="1">
      <alignment horizontal="center"/>
    </xf>
    <xf numFmtId="0" fontId="3" fillId="33" borderId="12" xfId="44" applyNumberFormat="1" applyFont="1" applyFill="1" applyBorder="1" applyAlignment="1">
      <alignment horizontal="center"/>
    </xf>
    <xf numFmtId="7" fontId="3" fillId="33" borderId="11" xfId="44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4" xfId="0" applyNumberFormat="1" applyFont="1" applyFill="1" applyBorder="1" applyAlignment="1">
      <alignment/>
    </xf>
    <xf numFmtId="167" fontId="4" fillId="33" borderId="1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" fontId="4" fillId="33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174" fontId="3" fillId="33" borderId="0" xfId="42" applyNumberFormat="1" applyFont="1" applyFill="1" applyAlignment="1">
      <alignment/>
    </xf>
    <xf numFmtId="174" fontId="3" fillId="33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"/>
    </sheetView>
  </sheetViews>
  <sheetFormatPr defaultColWidth="15.7109375" defaultRowHeight="12.75"/>
  <cols>
    <col min="1" max="1" width="34.421875" style="3" customWidth="1"/>
    <col min="2" max="14" width="15.7109375" style="3" customWidth="1"/>
    <col min="15" max="15" width="15.7109375" style="29" customWidth="1"/>
    <col min="16" max="16384" width="15.7109375" style="3" customWidth="1"/>
  </cols>
  <sheetData>
    <row r="1" spans="1:15" ht="18">
      <c r="A1" s="9" t="s">
        <v>141</v>
      </c>
      <c r="O1" s="7"/>
    </row>
    <row r="2" spans="1:15" ht="18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 t="s">
        <v>110</v>
      </c>
      <c r="O2" s="12"/>
    </row>
    <row r="3" spans="1:15" ht="18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109</v>
      </c>
      <c r="K3" s="14" t="s">
        <v>10</v>
      </c>
      <c r="L3" s="14" t="s">
        <v>11</v>
      </c>
      <c r="M3" s="14" t="s">
        <v>12</v>
      </c>
      <c r="N3" s="15">
        <v>2019</v>
      </c>
      <c r="O3" s="16"/>
    </row>
    <row r="4" ht="18">
      <c r="O4" s="7"/>
    </row>
    <row r="5" spans="1:15" ht="18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</row>
    <row r="6" spans="2:15" ht="18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108</v>
      </c>
      <c r="O6" s="7"/>
    </row>
    <row r="7" spans="1:15" ht="18">
      <c r="A7" s="3" t="s">
        <v>14</v>
      </c>
      <c r="B7" s="4">
        <v>122002</v>
      </c>
      <c r="C7" s="4">
        <f aca="true" t="shared" si="0" ref="C7:C23">+B7</f>
        <v>122002</v>
      </c>
      <c r="D7" s="4">
        <f aca="true" t="shared" si="1" ref="D7:M7">+C7</f>
        <v>122002</v>
      </c>
      <c r="E7" s="4">
        <f t="shared" si="1"/>
        <v>122002</v>
      </c>
      <c r="F7" s="4">
        <f t="shared" si="1"/>
        <v>122002</v>
      </c>
      <c r="G7" s="4">
        <f t="shared" si="1"/>
        <v>122002</v>
      </c>
      <c r="H7" s="4">
        <f t="shared" si="1"/>
        <v>122002</v>
      </c>
      <c r="I7" s="4">
        <f t="shared" si="1"/>
        <v>122002</v>
      </c>
      <c r="J7" s="4">
        <f t="shared" si="1"/>
        <v>122002</v>
      </c>
      <c r="K7" s="4">
        <f t="shared" si="1"/>
        <v>122002</v>
      </c>
      <c r="L7" s="4">
        <f t="shared" si="1"/>
        <v>122002</v>
      </c>
      <c r="M7" s="4">
        <f t="shared" si="1"/>
        <v>122002</v>
      </c>
      <c r="N7" s="4">
        <f>SUM(B7:M7)</f>
        <v>1464024</v>
      </c>
      <c r="O7" s="6"/>
    </row>
    <row r="8" spans="1:15" s="1" customFormat="1" ht="18">
      <c r="A8" s="1" t="s">
        <v>15</v>
      </c>
      <c r="B8" s="2">
        <v>667</v>
      </c>
      <c r="C8" s="2">
        <f t="shared" si="0"/>
        <v>667</v>
      </c>
      <c r="D8" s="2">
        <f aca="true" t="shared" si="2" ref="D8:M8">+C8</f>
        <v>667</v>
      </c>
      <c r="E8" s="2">
        <f t="shared" si="2"/>
        <v>667</v>
      </c>
      <c r="F8" s="2">
        <f t="shared" si="2"/>
        <v>667</v>
      </c>
      <c r="G8" s="2">
        <f t="shared" si="2"/>
        <v>667</v>
      </c>
      <c r="H8" s="2">
        <f t="shared" si="2"/>
        <v>667</v>
      </c>
      <c r="I8" s="2">
        <f t="shared" si="2"/>
        <v>667</v>
      </c>
      <c r="J8" s="2">
        <f t="shared" si="2"/>
        <v>667</v>
      </c>
      <c r="K8" s="2">
        <f t="shared" si="2"/>
        <v>667</v>
      </c>
      <c r="L8" s="2">
        <f t="shared" si="2"/>
        <v>667</v>
      </c>
      <c r="M8" s="2">
        <f t="shared" si="2"/>
        <v>667</v>
      </c>
      <c r="N8" s="2">
        <f aca="true" t="shared" si="3" ref="N8:N23">SUM(B8:M8)</f>
        <v>8004</v>
      </c>
      <c r="O8" s="7"/>
    </row>
    <row r="9" spans="1:15" s="1" customFormat="1" ht="18">
      <c r="A9" s="1" t="s">
        <v>16</v>
      </c>
      <c r="B9" s="2">
        <v>1250</v>
      </c>
      <c r="C9" s="2">
        <f t="shared" si="0"/>
        <v>1250</v>
      </c>
      <c r="D9" s="2">
        <f aca="true" t="shared" si="4" ref="D9:M9">+C9</f>
        <v>1250</v>
      </c>
      <c r="E9" s="2">
        <f t="shared" si="4"/>
        <v>1250</v>
      </c>
      <c r="F9" s="2">
        <f t="shared" si="4"/>
        <v>1250</v>
      </c>
      <c r="G9" s="2">
        <f t="shared" si="4"/>
        <v>1250</v>
      </c>
      <c r="H9" s="2">
        <f t="shared" si="4"/>
        <v>1250</v>
      </c>
      <c r="I9" s="2">
        <f t="shared" si="4"/>
        <v>1250</v>
      </c>
      <c r="J9" s="2">
        <f t="shared" si="4"/>
        <v>1250</v>
      </c>
      <c r="K9" s="2">
        <f t="shared" si="4"/>
        <v>1250</v>
      </c>
      <c r="L9" s="2">
        <f t="shared" si="4"/>
        <v>1250</v>
      </c>
      <c r="M9" s="2">
        <f t="shared" si="4"/>
        <v>1250</v>
      </c>
      <c r="N9" s="2">
        <f t="shared" si="3"/>
        <v>15000</v>
      </c>
      <c r="O9" s="7"/>
    </row>
    <row r="10" spans="1:15" s="1" customFormat="1" ht="18">
      <c r="A10" s="1" t="s">
        <v>111</v>
      </c>
      <c r="B10" s="2">
        <v>133</v>
      </c>
      <c r="C10" s="2">
        <f t="shared" si="0"/>
        <v>133</v>
      </c>
      <c r="D10" s="2">
        <f aca="true" t="shared" si="5" ref="D10:M10">+C10</f>
        <v>133</v>
      </c>
      <c r="E10" s="2">
        <f t="shared" si="5"/>
        <v>133</v>
      </c>
      <c r="F10" s="2">
        <f t="shared" si="5"/>
        <v>133</v>
      </c>
      <c r="G10" s="2">
        <f t="shared" si="5"/>
        <v>133</v>
      </c>
      <c r="H10" s="2">
        <f t="shared" si="5"/>
        <v>133</v>
      </c>
      <c r="I10" s="2">
        <f t="shared" si="5"/>
        <v>133</v>
      </c>
      <c r="J10" s="2">
        <f t="shared" si="5"/>
        <v>133</v>
      </c>
      <c r="K10" s="2">
        <f t="shared" si="5"/>
        <v>133</v>
      </c>
      <c r="L10" s="2">
        <f t="shared" si="5"/>
        <v>133</v>
      </c>
      <c r="M10" s="2">
        <f t="shared" si="5"/>
        <v>133</v>
      </c>
      <c r="N10" s="2">
        <f t="shared" si="3"/>
        <v>1596</v>
      </c>
      <c r="O10" s="7"/>
    </row>
    <row r="11" spans="1:15" s="1" customFormat="1" ht="18">
      <c r="A11" s="1" t="s">
        <v>17</v>
      </c>
      <c r="B11" s="2">
        <v>144.33</v>
      </c>
      <c r="C11" s="2">
        <f t="shared" si="0"/>
        <v>144.33</v>
      </c>
      <c r="D11" s="2">
        <f aca="true" t="shared" si="6" ref="D11:I11">+C11</f>
        <v>144.33</v>
      </c>
      <c r="E11" s="2">
        <f t="shared" si="6"/>
        <v>144.33</v>
      </c>
      <c r="F11" s="2">
        <f t="shared" si="6"/>
        <v>144.33</v>
      </c>
      <c r="G11" s="2">
        <f t="shared" si="6"/>
        <v>144.33</v>
      </c>
      <c r="H11" s="2">
        <f t="shared" si="6"/>
        <v>144.33</v>
      </c>
      <c r="I11" s="2">
        <f t="shared" si="6"/>
        <v>144.33</v>
      </c>
      <c r="J11" s="2">
        <f>+I11</f>
        <v>144.33</v>
      </c>
      <c r="K11" s="2">
        <f>+J11</f>
        <v>144.33</v>
      </c>
      <c r="L11" s="2">
        <f>+K11</f>
        <v>144.33</v>
      </c>
      <c r="M11" s="2">
        <f>+L11</f>
        <v>144.33</v>
      </c>
      <c r="N11" s="2">
        <v>1731.99</v>
      </c>
      <c r="O11" s="7"/>
    </row>
    <row r="12" spans="1:15" s="1" customFormat="1" ht="18">
      <c r="A12" s="1" t="s">
        <v>18</v>
      </c>
      <c r="B12" s="2">
        <v>350.5</v>
      </c>
      <c r="C12" s="2">
        <f t="shared" si="0"/>
        <v>350.5</v>
      </c>
      <c r="D12" s="2">
        <f aca="true" t="shared" si="7" ref="D12:I12">+C12</f>
        <v>350.5</v>
      </c>
      <c r="E12" s="2">
        <f t="shared" si="7"/>
        <v>350.5</v>
      </c>
      <c r="F12" s="2">
        <f t="shared" si="7"/>
        <v>350.5</v>
      </c>
      <c r="G12" s="2">
        <f t="shared" si="7"/>
        <v>350.5</v>
      </c>
      <c r="H12" s="2">
        <f t="shared" si="7"/>
        <v>350.5</v>
      </c>
      <c r="I12" s="2">
        <f t="shared" si="7"/>
        <v>350.5</v>
      </c>
      <c r="J12" s="2">
        <f aca="true" t="shared" si="8" ref="J12:M13">+I12</f>
        <v>350.5</v>
      </c>
      <c r="K12" s="2">
        <f t="shared" si="8"/>
        <v>350.5</v>
      </c>
      <c r="L12" s="2">
        <f t="shared" si="8"/>
        <v>350.5</v>
      </c>
      <c r="M12" s="2">
        <f t="shared" si="8"/>
        <v>350.5</v>
      </c>
      <c r="N12" s="2">
        <f t="shared" si="3"/>
        <v>4206</v>
      </c>
      <c r="O12" s="7"/>
    </row>
    <row r="13" spans="1:15" s="1" customFormat="1" ht="18">
      <c r="A13" s="1" t="s">
        <v>117</v>
      </c>
      <c r="B13" s="2">
        <v>125</v>
      </c>
      <c r="C13" s="2">
        <f t="shared" si="0"/>
        <v>125</v>
      </c>
      <c r="D13" s="2">
        <f aca="true" t="shared" si="9" ref="D13:I23">+C13</f>
        <v>125</v>
      </c>
      <c r="E13" s="2">
        <f t="shared" si="9"/>
        <v>125</v>
      </c>
      <c r="F13" s="2">
        <f t="shared" si="9"/>
        <v>125</v>
      </c>
      <c r="G13" s="2">
        <f t="shared" si="9"/>
        <v>125</v>
      </c>
      <c r="H13" s="2">
        <f t="shared" si="9"/>
        <v>125</v>
      </c>
      <c r="I13" s="2">
        <f t="shared" si="9"/>
        <v>125</v>
      </c>
      <c r="J13" s="2">
        <f t="shared" si="8"/>
        <v>125</v>
      </c>
      <c r="K13" s="2">
        <f t="shared" si="8"/>
        <v>125</v>
      </c>
      <c r="L13" s="2">
        <f t="shared" si="8"/>
        <v>125</v>
      </c>
      <c r="M13" s="2">
        <f t="shared" si="8"/>
        <v>125</v>
      </c>
      <c r="N13" s="2">
        <f t="shared" si="3"/>
        <v>1500</v>
      </c>
      <c r="O13" s="7"/>
    </row>
    <row r="14" spans="1:15" s="1" customFormat="1" ht="18">
      <c r="A14" s="1" t="s">
        <v>115</v>
      </c>
      <c r="B14" s="2">
        <v>2458.3</v>
      </c>
      <c r="C14" s="2">
        <f t="shared" si="0"/>
        <v>2458.3</v>
      </c>
      <c r="D14" s="2">
        <f t="shared" si="9"/>
        <v>2458.3</v>
      </c>
      <c r="E14" s="2">
        <f t="shared" si="9"/>
        <v>2458.3</v>
      </c>
      <c r="F14" s="2">
        <f t="shared" si="9"/>
        <v>2458.3</v>
      </c>
      <c r="G14" s="2">
        <f t="shared" si="9"/>
        <v>2458.3</v>
      </c>
      <c r="H14" s="2">
        <f t="shared" si="9"/>
        <v>2458.3</v>
      </c>
      <c r="I14" s="2">
        <f t="shared" si="9"/>
        <v>2458.3</v>
      </c>
      <c r="J14" s="2">
        <f aca="true" t="shared" si="10" ref="J14:M15">+I14</f>
        <v>2458.3</v>
      </c>
      <c r="K14" s="2">
        <f t="shared" si="10"/>
        <v>2458.3</v>
      </c>
      <c r="L14" s="2">
        <f t="shared" si="10"/>
        <v>2458.3</v>
      </c>
      <c r="M14" s="2">
        <f t="shared" si="10"/>
        <v>2458.3</v>
      </c>
      <c r="N14" s="2">
        <f t="shared" si="3"/>
        <v>29499.599999999995</v>
      </c>
      <c r="O14" s="7"/>
    </row>
    <row r="15" spans="1:15" s="1" customFormat="1" ht="18">
      <c r="A15" s="1" t="s">
        <v>19</v>
      </c>
      <c r="B15" s="2">
        <v>1578</v>
      </c>
      <c r="C15" s="2">
        <f t="shared" si="0"/>
        <v>1578</v>
      </c>
      <c r="D15" s="2">
        <f t="shared" si="9"/>
        <v>1578</v>
      </c>
      <c r="E15" s="2">
        <f t="shared" si="9"/>
        <v>1578</v>
      </c>
      <c r="F15" s="2">
        <f t="shared" si="9"/>
        <v>1578</v>
      </c>
      <c r="G15" s="2">
        <f t="shared" si="9"/>
        <v>1578</v>
      </c>
      <c r="H15" s="2">
        <f t="shared" si="9"/>
        <v>1578</v>
      </c>
      <c r="I15" s="2">
        <f t="shared" si="9"/>
        <v>1578</v>
      </c>
      <c r="J15" s="2">
        <f t="shared" si="10"/>
        <v>1578</v>
      </c>
      <c r="K15" s="2">
        <f t="shared" si="10"/>
        <v>1578</v>
      </c>
      <c r="L15" s="2">
        <f t="shared" si="10"/>
        <v>1578</v>
      </c>
      <c r="M15" s="2">
        <f t="shared" si="10"/>
        <v>1578</v>
      </c>
      <c r="N15" s="2">
        <f t="shared" si="3"/>
        <v>18936</v>
      </c>
      <c r="O15" s="7"/>
    </row>
    <row r="16" spans="1:15" s="1" customFormat="1" ht="18">
      <c r="A16" s="1" t="s">
        <v>112</v>
      </c>
      <c r="B16" s="2">
        <v>42</v>
      </c>
      <c r="C16" s="2">
        <f>+B16</f>
        <v>42</v>
      </c>
      <c r="D16" s="2">
        <f t="shared" si="9"/>
        <v>42</v>
      </c>
      <c r="E16" s="2">
        <f t="shared" si="9"/>
        <v>42</v>
      </c>
      <c r="F16" s="2">
        <f t="shared" si="9"/>
        <v>42</v>
      </c>
      <c r="G16" s="2">
        <f t="shared" si="9"/>
        <v>42</v>
      </c>
      <c r="H16" s="2">
        <f t="shared" si="9"/>
        <v>42</v>
      </c>
      <c r="I16" s="2">
        <f t="shared" si="9"/>
        <v>42</v>
      </c>
      <c r="J16" s="2">
        <f aca="true" t="shared" si="11" ref="J16:M19">+I16</f>
        <v>42</v>
      </c>
      <c r="K16" s="2">
        <f t="shared" si="11"/>
        <v>42</v>
      </c>
      <c r="L16" s="2">
        <f t="shared" si="11"/>
        <v>42</v>
      </c>
      <c r="M16" s="2">
        <f t="shared" si="11"/>
        <v>42</v>
      </c>
      <c r="N16" s="2">
        <f t="shared" si="3"/>
        <v>504</v>
      </c>
      <c r="O16" s="7"/>
    </row>
    <row r="17" spans="1:15" s="1" customFormat="1" ht="18">
      <c r="A17" s="1" t="s">
        <v>20</v>
      </c>
      <c r="B17" s="2">
        <v>305.8</v>
      </c>
      <c r="C17" s="2">
        <f t="shared" si="0"/>
        <v>305.8</v>
      </c>
      <c r="D17" s="2">
        <f t="shared" si="9"/>
        <v>305.8</v>
      </c>
      <c r="E17" s="2">
        <f t="shared" si="9"/>
        <v>305.8</v>
      </c>
      <c r="F17" s="2">
        <f t="shared" si="9"/>
        <v>305.8</v>
      </c>
      <c r="G17" s="2">
        <f t="shared" si="9"/>
        <v>305.8</v>
      </c>
      <c r="H17" s="2">
        <f t="shared" si="9"/>
        <v>305.8</v>
      </c>
      <c r="I17" s="2">
        <f t="shared" si="9"/>
        <v>305.8</v>
      </c>
      <c r="J17" s="2">
        <f t="shared" si="11"/>
        <v>305.8</v>
      </c>
      <c r="K17" s="2">
        <f t="shared" si="11"/>
        <v>305.8</v>
      </c>
      <c r="L17" s="2">
        <f t="shared" si="11"/>
        <v>305.8</v>
      </c>
      <c r="M17" s="2">
        <f t="shared" si="11"/>
        <v>305.8</v>
      </c>
      <c r="N17" s="2">
        <f t="shared" si="3"/>
        <v>3669.600000000001</v>
      </c>
      <c r="O17" s="7"/>
    </row>
    <row r="18" spans="1:15" s="1" customFormat="1" ht="18">
      <c r="A18" s="1" t="s">
        <v>107</v>
      </c>
      <c r="B18" s="2">
        <v>332.66</v>
      </c>
      <c r="C18" s="2">
        <f>+B18</f>
        <v>332.66</v>
      </c>
      <c r="D18" s="2">
        <f t="shared" si="9"/>
        <v>332.66</v>
      </c>
      <c r="E18" s="2">
        <f t="shared" si="9"/>
        <v>332.66</v>
      </c>
      <c r="F18" s="2">
        <f t="shared" si="9"/>
        <v>332.66</v>
      </c>
      <c r="G18" s="2">
        <f t="shared" si="9"/>
        <v>332.66</v>
      </c>
      <c r="H18" s="2">
        <f t="shared" si="9"/>
        <v>332.66</v>
      </c>
      <c r="I18" s="2">
        <f t="shared" si="9"/>
        <v>332.66</v>
      </c>
      <c r="J18" s="2">
        <f t="shared" si="11"/>
        <v>332.66</v>
      </c>
      <c r="K18" s="2">
        <f t="shared" si="11"/>
        <v>332.66</v>
      </c>
      <c r="L18" s="2">
        <f t="shared" si="11"/>
        <v>332.66</v>
      </c>
      <c r="M18" s="2">
        <f t="shared" si="11"/>
        <v>332.66</v>
      </c>
      <c r="N18" s="2">
        <f t="shared" si="3"/>
        <v>3991.9199999999996</v>
      </c>
      <c r="O18" s="7"/>
    </row>
    <row r="19" spans="1:15" s="1" customFormat="1" ht="18">
      <c r="A19" s="1" t="s">
        <v>116</v>
      </c>
      <c r="B19" s="2">
        <v>62</v>
      </c>
      <c r="C19" s="2">
        <f t="shared" si="0"/>
        <v>62</v>
      </c>
      <c r="D19" s="2">
        <f t="shared" si="9"/>
        <v>62</v>
      </c>
      <c r="E19" s="2">
        <f t="shared" si="9"/>
        <v>62</v>
      </c>
      <c r="F19" s="2">
        <f t="shared" si="9"/>
        <v>62</v>
      </c>
      <c r="G19" s="2">
        <f>+F19</f>
        <v>62</v>
      </c>
      <c r="H19" s="2">
        <f>+G19</f>
        <v>62</v>
      </c>
      <c r="I19" s="2">
        <f>+H19</f>
        <v>62</v>
      </c>
      <c r="J19" s="2">
        <f>+I19</f>
        <v>62</v>
      </c>
      <c r="K19" s="2">
        <f t="shared" si="11"/>
        <v>62</v>
      </c>
      <c r="L19" s="2">
        <f t="shared" si="11"/>
        <v>62</v>
      </c>
      <c r="M19" s="2">
        <f t="shared" si="11"/>
        <v>62</v>
      </c>
      <c r="N19" s="2">
        <f t="shared" si="3"/>
        <v>744</v>
      </c>
      <c r="O19" s="7"/>
    </row>
    <row r="20" spans="1:15" s="1" customFormat="1" ht="18">
      <c r="A20" s="1" t="s">
        <v>21</v>
      </c>
      <c r="B20" s="2">
        <v>974</v>
      </c>
      <c r="C20" s="2">
        <f t="shared" si="0"/>
        <v>974</v>
      </c>
      <c r="D20" s="2">
        <f t="shared" si="9"/>
        <v>974</v>
      </c>
      <c r="E20" s="2">
        <f t="shared" si="9"/>
        <v>974</v>
      </c>
      <c r="F20" s="2">
        <f t="shared" si="9"/>
        <v>974</v>
      </c>
      <c r="G20" s="2">
        <f>+F20</f>
        <v>974</v>
      </c>
      <c r="H20" s="2">
        <f t="shared" si="9"/>
        <v>974</v>
      </c>
      <c r="I20" s="2">
        <f t="shared" si="9"/>
        <v>974</v>
      </c>
      <c r="J20" s="2">
        <f aca="true" t="shared" si="12" ref="J20:M23">+I20</f>
        <v>974</v>
      </c>
      <c r="K20" s="2">
        <f t="shared" si="12"/>
        <v>974</v>
      </c>
      <c r="L20" s="2">
        <f t="shared" si="12"/>
        <v>974</v>
      </c>
      <c r="M20" s="2">
        <f t="shared" si="12"/>
        <v>974</v>
      </c>
      <c r="N20" s="2">
        <f t="shared" si="3"/>
        <v>11688</v>
      </c>
      <c r="O20" s="7"/>
    </row>
    <row r="21" spans="1:15" s="1" customFormat="1" ht="18">
      <c r="A21" s="1" t="s">
        <v>22</v>
      </c>
      <c r="B21" s="2">
        <v>3333.33</v>
      </c>
      <c r="C21" s="2">
        <f t="shared" si="0"/>
        <v>3333.33</v>
      </c>
      <c r="D21" s="2">
        <f t="shared" si="9"/>
        <v>3333.33</v>
      </c>
      <c r="E21" s="2">
        <f t="shared" si="9"/>
        <v>3333.33</v>
      </c>
      <c r="F21" s="2">
        <f t="shared" si="9"/>
        <v>3333.33</v>
      </c>
      <c r="G21" s="2">
        <f>+F21</f>
        <v>3333.33</v>
      </c>
      <c r="H21" s="2">
        <f t="shared" si="9"/>
        <v>3333.33</v>
      </c>
      <c r="I21" s="2">
        <f t="shared" si="9"/>
        <v>3333.33</v>
      </c>
      <c r="J21" s="2">
        <f t="shared" si="12"/>
        <v>3333.33</v>
      </c>
      <c r="K21" s="2">
        <f t="shared" si="12"/>
        <v>3333.33</v>
      </c>
      <c r="L21" s="2">
        <f t="shared" si="12"/>
        <v>3333.33</v>
      </c>
      <c r="M21" s="2">
        <f t="shared" si="12"/>
        <v>3333.33</v>
      </c>
      <c r="N21" s="2">
        <f t="shared" si="3"/>
        <v>39999.960000000014</v>
      </c>
      <c r="O21" s="7"/>
    </row>
    <row r="22" spans="1:15" s="1" customFormat="1" ht="18">
      <c r="A22" s="1" t="s">
        <v>23</v>
      </c>
      <c r="B22" s="2">
        <v>78</v>
      </c>
      <c r="C22" s="2">
        <f t="shared" si="0"/>
        <v>78</v>
      </c>
      <c r="D22" s="2">
        <f t="shared" si="9"/>
        <v>78</v>
      </c>
      <c r="E22" s="2">
        <f t="shared" si="9"/>
        <v>78</v>
      </c>
      <c r="F22" s="2">
        <f t="shared" si="9"/>
        <v>78</v>
      </c>
      <c r="G22" s="2">
        <f>+F22</f>
        <v>78</v>
      </c>
      <c r="H22" s="2">
        <f t="shared" si="9"/>
        <v>78</v>
      </c>
      <c r="I22" s="2">
        <f t="shared" si="9"/>
        <v>78</v>
      </c>
      <c r="J22" s="2">
        <f t="shared" si="12"/>
        <v>78</v>
      </c>
      <c r="K22" s="2">
        <f t="shared" si="12"/>
        <v>78</v>
      </c>
      <c r="L22" s="2">
        <f t="shared" si="12"/>
        <v>78</v>
      </c>
      <c r="M22" s="2">
        <f t="shared" si="12"/>
        <v>78</v>
      </c>
      <c r="N22" s="2">
        <f t="shared" si="3"/>
        <v>936</v>
      </c>
      <c r="O22" s="7"/>
    </row>
    <row r="23" spans="1:15" ht="18.75" thickBot="1">
      <c r="A23" s="3" t="s">
        <v>24</v>
      </c>
      <c r="B23" s="4">
        <v>663.4</v>
      </c>
      <c r="C23" s="4">
        <f t="shared" si="0"/>
        <v>663.4</v>
      </c>
      <c r="D23" s="4">
        <f t="shared" si="9"/>
        <v>663.4</v>
      </c>
      <c r="E23" s="4">
        <f t="shared" si="9"/>
        <v>663.4</v>
      </c>
      <c r="F23" s="4">
        <f t="shared" si="9"/>
        <v>663.4</v>
      </c>
      <c r="G23" s="4">
        <f>+F23</f>
        <v>663.4</v>
      </c>
      <c r="H23" s="4">
        <f t="shared" si="9"/>
        <v>663.4</v>
      </c>
      <c r="I23" s="4">
        <f t="shared" si="9"/>
        <v>663.4</v>
      </c>
      <c r="J23" s="4">
        <f t="shared" si="12"/>
        <v>663.4</v>
      </c>
      <c r="K23" s="4">
        <f t="shared" si="12"/>
        <v>663.4</v>
      </c>
      <c r="L23" s="4">
        <f t="shared" si="12"/>
        <v>663.4</v>
      </c>
      <c r="M23" s="4">
        <f t="shared" si="12"/>
        <v>663.4</v>
      </c>
      <c r="N23" s="4">
        <f t="shared" si="3"/>
        <v>7960.799999999998</v>
      </c>
      <c r="O23" s="7"/>
    </row>
    <row r="24" spans="1:15" s="18" customFormat="1" ht="18.75" thickBot="1">
      <c r="A24" s="18" t="s">
        <v>25</v>
      </c>
      <c r="B24" s="19">
        <f aca="true" t="shared" si="13" ref="B24:N24">SUM(B7:B23)</f>
        <v>134499.32</v>
      </c>
      <c r="C24" s="19">
        <f t="shared" si="13"/>
        <v>134499.32</v>
      </c>
      <c r="D24" s="19">
        <f t="shared" si="13"/>
        <v>134499.32</v>
      </c>
      <c r="E24" s="19">
        <f t="shared" si="13"/>
        <v>134499.32</v>
      </c>
      <c r="F24" s="19">
        <f t="shared" si="13"/>
        <v>134499.32</v>
      </c>
      <c r="G24" s="19">
        <f t="shared" si="13"/>
        <v>134499.32</v>
      </c>
      <c r="H24" s="19">
        <f t="shared" si="13"/>
        <v>134499.32</v>
      </c>
      <c r="I24" s="19">
        <f t="shared" si="13"/>
        <v>134499.32</v>
      </c>
      <c r="J24" s="19">
        <f t="shared" si="13"/>
        <v>134499.32</v>
      </c>
      <c r="K24" s="19">
        <f t="shared" si="13"/>
        <v>134499.32</v>
      </c>
      <c r="L24" s="19">
        <f t="shared" si="13"/>
        <v>134499.32</v>
      </c>
      <c r="M24" s="19">
        <f t="shared" si="13"/>
        <v>134499.32</v>
      </c>
      <c r="N24" s="19">
        <f t="shared" si="13"/>
        <v>1613991.87</v>
      </c>
      <c r="O24" s="20"/>
    </row>
    <row r="25" spans="2:15" s="18" customFormat="1" ht="18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1:15" ht="18">
      <c r="A26" s="17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7"/>
    </row>
    <row r="27" spans="2:15" ht="18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</row>
    <row r="28" spans="1:15" s="26" customFormat="1" ht="18.75">
      <c r="A28" s="23" t="s">
        <v>118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</row>
    <row r="29" spans="1:15" s="26" customFormat="1" ht="18.75">
      <c r="A29" s="27" t="s">
        <v>119</v>
      </c>
      <c r="B29" s="4">
        <v>10083.33</v>
      </c>
      <c r="C29" s="4">
        <f>+B29</f>
        <v>10083.33</v>
      </c>
      <c r="D29" s="4">
        <f aca="true" t="shared" si="14" ref="D29:M29">+C29</f>
        <v>10083.33</v>
      </c>
      <c r="E29" s="4">
        <f t="shared" si="14"/>
        <v>10083.33</v>
      </c>
      <c r="F29" s="4">
        <f t="shared" si="14"/>
        <v>10083.33</v>
      </c>
      <c r="G29" s="4">
        <f t="shared" si="14"/>
        <v>10083.33</v>
      </c>
      <c r="H29" s="4">
        <f t="shared" si="14"/>
        <v>10083.33</v>
      </c>
      <c r="I29" s="4">
        <f t="shared" si="14"/>
        <v>10083.33</v>
      </c>
      <c r="J29" s="4">
        <f t="shared" si="14"/>
        <v>10083.33</v>
      </c>
      <c r="K29" s="4">
        <f t="shared" si="14"/>
        <v>10083.33</v>
      </c>
      <c r="L29" s="4">
        <f t="shared" si="14"/>
        <v>10083.33</v>
      </c>
      <c r="M29" s="4">
        <f t="shared" si="14"/>
        <v>10083.33</v>
      </c>
      <c r="N29" s="4">
        <v>115232</v>
      </c>
      <c r="O29" s="7"/>
    </row>
    <row r="30" spans="1:15" s="26" customFormat="1" ht="18.75">
      <c r="A30" s="27" t="s">
        <v>123</v>
      </c>
      <c r="B30" s="4">
        <v>8333.33</v>
      </c>
      <c r="C30" s="4">
        <f>+B30</f>
        <v>8333.33</v>
      </c>
      <c r="D30" s="4">
        <f aca="true" t="shared" si="15" ref="D30:M30">+C30</f>
        <v>8333.33</v>
      </c>
      <c r="E30" s="4">
        <f t="shared" si="15"/>
        <v>8333.33</v>
      </c>
      <c r="F30" s="4">
        <f t="shared" si="15"/>
        <v>8333.33</v>
      </c>
      <c r="G30" s="4">
        <f t="shared" si="15"/>
        <v>8333.33</v>
      </c>
      <c r="H30" s="4">
        <f t="shared" si="15"/>
        <v>8333.33</v>
      </c>
      <c r="I30" s="4">
        <f t="shared" si="15"/>
        <v>8333.33</v>
      </c>
      <c r="J30" s="4">
        <f t="shared" si="15"/>
        <v>8333.33</v>
      </c>
      <c r="K30" s="4">
        <f t="shared" si="15"/>
        <v>8333.33</v>
      </c>
      <c r="L30" s="4">
        <f t="shared" si="15"/>
        <v>8333.33</v>
      </c>
      <c r="M30" s="4">
        <f t="shared" si="15"/>
        <v>8333.33</v>
      </c>
      <c r="N30" s="4">
        <v>71760</v>
      </c>
      <c r="O30" s="8"/>
    </row>
    <row r="31" spans="1:15" s="26" customFormat="1" ht="18.75">
      <c r="A31" s="27" t="s">
        <v>124</v>
      </c>
      <c r="B31" s="4">
        <v>2600</v>
      </c>
      <c r="C31" s="4">
        <f>+B31</f>
        <v>2600</v>
      </c>
      <c r="D31" s="4">
        <f aca="true" t="shared" si="16" ref="D31:M31">+C31</f>
        <v>2600</v>
      </c>
      <c r="E31" s="4">
        <f t="shared" si="16"/>
        <v>2600</v>
      </c>
      <c r="F31" s="4">
        <f t="shared" si="16"/>
        <v>2600</v>
      </c>
      <c r="G31" s="4">
        <f t="shared" si="16"/>
        <v>2600</v>
      </c>
      <c r="H31" s="4">
        <f t="shared" si="16"/>
        <v>2600</v>
      </c>
      <c r="I31" s="4">
        <f t="shared" si="16"/>
        <v>2600</v>
      </c>
      <c r="J31" s="4">
        <f t="shared" si="16"/>
        <v>2600</v>
      </c>
      <c r="K31" s="4">
        <f t="shared" si="16"/>
        <v>2600</v>
      </c>
      <c r="L31" s="4">
        <f t="shared" si="16"/>
        <v>2600</v>
      </c>
      <c r="M31" s="4">
        <f t="shared" si="16"/>
        <v>2600</v>
      </c>
      <c r="N31" s="4">
        <v>31200</v>
      </c>
      <c r="O31" s="7"/>
    </row>
    <row r="32" spans="1:15" s="26" customFormat="1" ht="18.75">
      <c r="A32" s="27" t="s">
        <v>126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2125</v>
      </c>
      <c r="H32" s="4">
        <f>+G32</f>
        <v>2125</v>
      </c>
      <c r="I32" s="4">
        <f>+H32</f>
        <v>2125</v>
      </c>
      <c r="J32" s="4">
        <f>+I32</f>
        <v>2125</v>
      </c>
      <c r="K32" s="4">
        <v>0</v>
      </c>
      <c r="L32" s="4">
        <v>0</v>
      </c>
      <c r="M32" s="4">
        <v>0</v>
      </c>
      <c r="N32" s="4">
        <f>SUM(B32:M32)</f>
        <v>8500</v>
      </c>
      <c r="O32" s="7"/>
    </row>
    <row r="33" spans="1:15" s="26" customFormat="1" ht="18.75">
      <c r="A33" s="27" t="s">
        <v>120</v>
      </c>
      <c r="B33" s="4">
        <v>2510.18</v>
      </c>
      <c r="C33" s="4">
        <v>2510.18</v>
      </c>
      <c r="D33" s="4">
        <v>2510.18</v>
      </c>
      <c r="E33" s="4">
        <v>2510.18</v>
      </c>
      <c r="F33" s="4">
        <v>2510.18</v>
      </c>
      <c r="G33" s="4">
        <v>2510.18</v>
      </c>
      <c r="H33" s="4">
        <v>2510.18</v>
      </c>
      <c r="I33" s="4">
        <v>2510.18</v>
      </c>
      <c r="J33" s="4">
        <v>2510.18</v>
      </c>
      <c r="K33" s="4">
        <v>2510.18</v>
      </c>
      <c r="L33" s="4">
        <v>2510.18</v>
      </c>
      <c r="M33" s="4">
        <v>2510.18</v>
      </c>
      <c r="N33" s="4">
        <f>SUM(B33:M33)</f>
        <v>30122.16</v>
      </c>
      <c r="O33" s="7"/>
    </row>
    <row r="34" spans="1:15" s="26" customFormat="1" ht="18.75">
      <c r="A34" s="27" t="s">
        <v>121</v>
      </c>
      <c r="B34" s="4">
        <v>1440</v>
      </c>
      <c r="C34" s="4">
        <v>1440</v>
      </c>
      <c r="D34" s="4">
        <v>1440</v>
      </c>
      <c r="E34" s="4">
        <v>1440</v>
      </c>
      <c r="F34" s="4">
        <v>1440</v>
      </c>
      <c r="G34" s="4">
        <v>1440</v>
      </c>
      <c r="H34" s="4">
        <v>1440</v>
      </c>
      <c r="I34" s="4">
        <v>1440</v>
      </c>
      <c r="J34" s="4">
        <v>1440</v>
      </c>
      <c r="K34" s="4">
        <v>1440</v>
      </c>
      <c r="L34" s="4">
        <v>1440</v>
      </c>
      <c r="M34" s="4">
        <v>1440</v>
      </c>
      <c r="N34" s="4">
        <v>17280</v>
      </c>
      <c r="O34" s="7"/>
    </row>
    <row r="35" spans="1:15" s="26" customFormat="1" ht="18.75">
      <c r="A35" s="27" t="s">
        <v>125</v>
      </c>
      <c r="B35" s="4">
        <v>80</v>
      </c>
      <c r="C35" s="4">
        <f>+B35</f>
        <v>80</v>
      </c>
      <c r="D35" s="4">
        <f aca="true" t="shared" si="17" ref="D35:M35">+C35</f>
        <v>80</v>
      </c>
      <c r="E35" s="4">
        <f t="shared" si="17"/>
        <v>80</v>
      </c>
      <c r="F35" s="4">
        <f t="shared" si="17"/>
        <v>80</v>
      </c>
      <c r="G35" s="4">
        <f t="shared" si="17"/>
        <v>80</v>
      </c>
      <c r="H35" s="4">
        <f t="shared" si="17"/>
        <v>80</v>
      </c>
      <c r="I35" s="4">
        <f t="shared" si="17"/>
        <v>80</v>
      </c>
      <c r="J35" s="4">
        <f t="shared" si="17"/>
        <v>80</v>
      </c>
      <c r="K35" s="4">
        <f t="shared" si="17"/>
        <v>80</v>
      </c>
      <c r="L35" s="4">
        <f t="shared" si="17"/>
        <v>80</v>
      </c>
      <c r="M35" s="4">
        <f t="shared" si="17"/>
        <v>80</v>
      </c>
      <c r="N35" s="4">
        <f>SUM(B35:M35)</f>
        <v>960</v>
      </c>
      <c r="O35" s="7"/>
    </row>
    <row r="36" spans="1:15" s="26" customFormat="1" ht="19.5" thickBot="1">
      <c r="A36" s="27" t="s">
        <v>122</v>
      </c>
      <c r="B36" s="4">
        <v>50</v>
      </c>
      <c r="C36" s="4">
        <v>50</v>
      </c>
      <c r="D36" s="4">
        <v>50</v>
      </c>
      <c r="E36" s="4">
        <v>50</v>
      </c>
      <c r="F36" s="4">
        <v>50</v>
      </c>
      <c r="G36" s="4">
        <v>50</v>
      </c>
      <c r="H36" s="4">
        <v>50</v>
      </c>
      <c r="I36" s="4">
        <v>50</v>
      </c>
      <c r="J36" s="4">
        <v>50</v>
      </c>
      <c r="K36" s="4">
        <v>50</v>
      </c>
      <c r="L36" s="4">
        <v>50</v>
      </c>
      <c r="M36" s="4">
        <v>50</v>
      </c>
      <c r="N36" s="4">
        <f>SUM(B36:M36)</f>
        <v>600</v>
      </c>
      <c r="O36" s="7"/>
    </row>
    <row r="37" spans="1:15" s="18" customFormat="1" ht="18.75" thickBot="1">
      <c r="A37" s="18" t="s">
        <v>57</v>
      </c>
      <c r="B37" s="19">
        <f aca="true" t="shared" si="18" ref="B37:N37">SUM(B29:B36)</f>
        <v>25096.84</v>
      </c>
      <c r="C37" s="19">
        <f t="shared" si="18"/>
        <v>25096.84</v>
      </c>
      <c r="D37" s="19">
        <f t="shared" si="18"/>
        <v>25096.84</v>
      </c>
      <c r="E37" s="19">
        <f t="shared" si="18"/>
        <v>25096.84</v>
      </c>
      <c r="F37" s="19">
        <f t="shared" si="18"/>
        <v>25096.84</v>
      </c>
      <c r="G37" s="19">
        <f t="shared" si="18"/>
        <v>27221.84</v>
      </c>
      <c r="H37" s="19">
        <f t="shared" si="18"/>
        <v>27221.84</v>
      </c>
      <c r="I37" s="19">
        <f t="shared" si="18"/>
        <v>27221.84</v>
      </c>
      <c r="J37" s="19">
        <f t="shared" si="18"/>
        <v>27221.84</v>
      </c>
      <c r="K37" s="19">
        <f t="shared" si="18"/>
        <v>25096.84</v>
      </c>
      <c r="L37" s="19">
        <f t="shared" si="18"/>
        <v>25096.84</v>
      </c>
      <c r="M37" s="19">
        <f t="shared" si="18"/>
        <v>25096.84</v>
      </c>
      <c r="N37" s="19">
        <f t="shared" si="18"/>
        <v>275654.16000000003</v>
      </c>
      <c r="O37" s="28"/>
    </row>
    <row r="38" spans="2:15" ht="18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8.75">
      <c r="A39" s="23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8">
      <c r="A40" s="3" t="s">
        <v>28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8">
      <c r="A41" s="3" t="s">
        <v>29</v>
      </c>
      <c r="B41" s="4">
        <v>6291.44</v>
      </c>
      <c r="C41" s="4">
        <f>+B41</f>
        <v>6291.44</v>
      </c>
      <c r="D41" s="4">
        <f aca="true" t="shared" si="19" ref="D41:M42">+C41</f>
        <v>6291.44</v>
      </c>
      <c r="E41" s="4">
        <f t="shared" si="19"/>
        <v>6291.44</v>
      </c>
      <c r="F41" s="4">
        <f t="shared" si="19"/>
        <v>6291.44</v>
      </c>
      <c r="G41" s="4">
        <f t="shared" si="19"/>
        <v>6291.44</v>
      </c>
      <c r="H41" s="4">
        <f t="shared" si="19"/>
        <v>6291.44</v>
      </c>
      <c r="I41" s="4">
        <f t="shared" si="19"/>
        <v>6291.44</v>
      </c>
      <c r="J41" s="4">
        <f t="shared" si="19"/>
        <v>6291.44</v>
      </c>
      <c r="K41" s="4">
        <f t="shared" si="19"/>
        <v>6291.44</v>
      </c>
      <c r="L41" s="4">
        <f t="shared" si="19"/>
        <v>6291.44</v>
      </c>
      <c r="M41" s="4">
        <f t="shared" si="19"/>
        <v>6291.44</v>
      </c>
      <c r="N41" s="4">
        <f>SUM(B41:M41)</f>
        <v>75497.28000000001</v>
      </c>
      <c r="O41" s="7"/>
    </row>
    <row r="42" spans="1:15" s="1" customFormat="1" ht="18">
      <c r="A42" s="1" t="s">
        <v>30</v>
      </c>
      <c r="B42" s="2">
        <v>2137.84</v>
      </c>
      <c r="C42" s="2">
        <f>+B42</f>
        <v>2137.84</v>
      </c>
      <c r="D42" s="2">
        <f aca="true" t="shared" si="20" ref="D42:I43">+C42</f>
        <v>2137.84</v>
      </c>
      <c r="E42" s="2">
        <f t="shared" si="20"/>
        <v>2137.84</v>
      </c>
      <c r="F42" s="2">
        <f t="shared" si="20"/>
        <v>2137.84</v>
      </c>
      <c r="G42" s="2">
        <f t="shared" si="20"/>
        <v>2137.84</v>
      </c>
      <c r="H42" s="2">
        <f t="shared" si="20"/>
        <v>2137.84</v>
      </c>
      <c r="I42" s="2">
        <f t="shared" si="20"/>
        <v>2137.84</v>
      </c>
      <c r="J42" s="2">
        <f t="shared" si="19"/>
        <v>2137.84</v>
      </c>
      <c r="K42" s="2">
        <f t="shared" si="19"/>
        <v>2137.84</v>
      </c>
      <c r="L42" s="2">
        <f t="shared" si="19"/>
        <v>2137.84</v>
      </c>
      <c r="M42" s="2">
        <f t="shared" si="19"/>
        <v>2137.84</v>
      </c>
      <c r="N42" s="2">
        <f>SUM(B42:M42)</f>
        <v>25654.08</v>
      </c>
      <c r="O42" s="7"/>
    </row>
    <row r="43" spans="1:15" s="1" customFormat="1" ht="18">
      <c r="A43" s="1" t="s">
        <v>130</v>
      </c>
      <c r="B43" s="2">
        <v>0</v>
      </c>
      <c r="C43" s="2">
        <f>+B43</f>
        <v>0</v>
      </c>
      <c r="D43" s="2">
        <f t="shared" si="20"/>
        <v>0</v>
      </c>
      <c r="E43" s="2">
        <f t="shared" si="20"/>
        <v>0</v>
      </c>
      <c r="F43" s="2">
        <f t="shared" si="20"/>
        <v>0</v>
      </c>
      <c r="G43" s="2">
        <f t="shared" si="20"/>
        <v>0</v>
      </c>
      <c r="H43" s="2">
        <f t="shared" si="20"/>
        <v>0</v>
      </c>
      <c r="I43" s="2">
        <f t="shared" si="20"/>
        <v>0</v>
      </c>
      <c r="J43" s="2">
        <f>+I43</f>
        <v>0</v>
      </c>
      <c r="K43" s="2">
        <f>+J43</f>
        <v>0</v>
      </c>
      <c r="L43" s="2">
        <f>+K43</f>
        <v>0</v>
      </c>
      <c r="M43" s="2">
        <f>+L43</f>
        <v>0</v>
      </c>
      <c r="N43" s="2">
        <f>SUM(B43:M43)</f>
        <v>0</v>
      </c>
      <c r="O43" s="7"/>
    </row>
    <row r="44" spans="1:15" ht="18">
      <c r="A44" s="3" t="s">
        <v>31</v>
      </c>
      <c r="B44" s="22">
        <f aca="true" t="shared" si="21" ref="B44:N44">SUM(B41:B43)</f>
        <v>8429.279999999999</v>
      </c>
      <c r="C44" s="22">
        <f t="shared" si="21"/>
        <v>8429.279999999999</v>
      </c>
      <c r="D44" s="22">
        <f t="shared" si="21"/>
        <v>8429.279999999999</v>
      </c>
      <c r="E44" s="22">
        <f t="shared" si="21"/>
        <v>8429.279999999999</v>
      </c>
      <c r="F44" s="22">
        <f t="shared" si="21"/>
        <v>8429.279999999999</v>
      </c>
      <c r="G44" s="22">
        <f t="shared" si="21"/>
        <v>8429.279999999999</v>
      </c>
      <c r="H44" s="22">
        <f t="shared" si="21"/>
        <v>8429.279999999999</v>
      </c>
      <c r="I44" s="22">
        <f t="shared" si="21"/>
        <v>8429.279999999999</v>
      </c>
      <c r="J44" s="22">
        <f t="shared" si="21"/>
        <v>8429.279999999999</v>
      </c>
      <c r="K44" s="22">
        <f t="shared" si="21"/>
        <v>8429.279999999999</v>
      </c>
      <c r="L44" s="22">
        <f t="shared" si="21"/>
        <v>8429.279999999999</v>
      </c>
      <c r="M44" s="22">
        <f t="shared" si="21"/>
        <v>8429.279999999999</v>
      </c>
      <c r="N44" s="22">
        <f t="shared" si="21"/>
        <v>101151.36000000002</v>
      </c>
      <c r="O44" s="7"/>
    </row>
    <row r="45" spans="2:15" ht="18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8">
      <c r="A46" s="3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8">
      <c r="A47" s="3" t="s">
        <v>134</v>
      </c>
      <c r="B47" s="4">
        <v>2000</v>
      </c>
      <c r="C47" s="4">
        <f>+B47</f>
        <v>2000</v>
      </c>
      <c r="D47" s="4">
        <f aca="true" t="shared" si="22" ref="D47:I47">+C47</f>
        <v>2000</v>
      </c>
      <c r="E47" s="4">
        <f t="shared" si="22"/>
        <v>2000</v>
      </c>
      <c r="F47" s="4">
        <f t="shared" si="22"/>
        <v>2000</v>
      </c>
      <c r="G47" s="4">
        <f t="shared" si="22"/>
        <v>2000</v>
      </c>
      <c r="H47" s="4">
        <f t="shared" si="22"/>
        <v>2000</v>
      </c>
      <c r="I47" s="4">
        <f t="shared" si="22"/>
        <v>2000</v>
      </c>
      <c r="J47" s="4">
        <f aca="true" t="shared" si="23" ref="J47:M50">+I47</f>
        <v>2000</v>
      </c>
      <c r="K47" s="4">
        <f t="shared" si="23"/>
        <v>2000</v>
      </c>
      <c r="L47" s="4">
        <f t="shared" si="23"/>
        <v>2000</v>
      </c>
      <c r="M47" s="4">
        <f t="shared" si="23"/>
        <v>2000</v>
      </c>
      <c r="N47" s="4">
        <f>SUM(B47:M47)</f>
        <v>24000</v>
      </c>
      <c r="O47" s="7"/>
    </row>
    <row r="48" spans="1:15" s="1" customFormat="1" ht="18">
      <c r="A48" s="1" t="s">
        <v>140</v>
      </c>
      <c r="B48" s="2">
        <v>1398</v>
      </c>
      <c r="C48" s="2">
        <f>+B48</f>
        <v>1398</v>
      </c>
      <c r="D48" s="2">
        <f aca="true" t="shared" si="24" ref="D48:I49">+C48</f>
        <v>1398</v>
      </c>
      <c r="E48" s="2">
        <f t="shared" si="24"/>
        <v>1398</v>
      </c>
      <c r="F48" s="2">
        <f t="shared" si="24"/>
        <v>1398</v>
      </c>
      <c r="G48" s="2">
        <f t="shared" si="24"/>
        <v>1398</v>
      </c>
      <c r="H48" s="2">
        <f t="shared" si="24"/>
        <v>1398</v>
      </c>
      <c r="I48" s="2">
        <f t="shared" si="24"/>
        <v>1398</v>
      </c>
      <c r="J48" s="2">
        <f t="shared" si="23"/>
        <v>1398</v>
      </c>
      <c r="K48" s="2">
        <f t="shared" si="23"/>
        <v>1398</v>
      </c>
      <c r="L48" s="2">
        <f t="shared" si="23"/>
        <v>1398</v>
      </c>
      <c r="M48" s="2">
        <f t="shared" si="23"/>
        <v>1398</v>
      </c>
      <c r="N48" s="2">
        <f>SUM(B48:M48)</f>
        <v>16776</v>
      </c>
      <c r="O48" s="7"/>
    </row>
    <row r="49" spans="1:15" s="29" customFormat="1" ht="18">
      <c r="A49" s="29" t="s">
        <v>139</v>
      </c>
      <c r="B49" s="5">
        <v>125</v>
      </c>
      <c r="C49" s="5">
        <v>125</v>
      </c>
      <c r="D49" s="5">
        <f t="shared" si="24"/>
        <v>125</v>
      </c>
      <c r="E49" s="5">
        <f t="shared" si="24"/>
        <v>125</v>
      </c>
      <c r="F49" s="5">
        <f t="shared" si="24"/>
        <v>125</v>
      </c>
      <c r="G49" s="5">
        <f t="shared" si="24"/>
        <v>125</v>
      </c>
      <c r="H49" s="5">
        <f t="shared" si="24"/>
        <v>125</v>
      </c>
      <c r="I49" s="5">
        <f t="shared" si="24"/>
        <v>125</v>
      </c>
      <c r="J49" s="5">
        <f t="shared" si="23"/>
        <v>125</v>
      </c>
      <c r="K49" s="5">
        <f t="shared" si="23"/>
        <v>125</v>
      </c>
      <c r="L49" s="5">
        <f t="shared" si="23"/>
        <v>125</v>
      </c>
      <c r="M49" s="5">
        <f t="shared" si="23"/>
        <v>125</v>
      </c>
      <c r="N49" s="2">
        <f>SUM(B49:M49)</f>
        <v>1500</v>
      </c>
      <c r="O49" s="7"/>
    </row>
    <row r="50" spans="1:15" ht="18">
      <c r="A50" s="3" t="s">
        <v>33</v>
      </c>
      <c r="B50" s="4">
        <v>2000</v>
      </c>
      <c r="C50" s="4">
        <f>+B50</f>
        <v>2000</v>
      </c>
      <c r="D50" s="4">
        <f aca="true" t="shared" si="25" ref="D50:I50">+C50</f>
        <v>2000</v>
      </c>
      <c r="E50" s="4">
        <f t="shared" si="25"/>
        <v>2000</v>
      </c>
      <c r="F50" s="4">
        <f t="shared" si="25"/>
        <v>2000</v>
      </c>
      <c r="G50" s="4">
        <f t="shared" si="25"/>
        <v>2000</v>
      </c>
      <c r="H50" s="4">
        <f t="shared" si="25"/>
        <v>2000</v>
      </c>
      <c r="I50" s="4">
        <f t="shared" si="25"/>
        <v>2000</v>
      </c>
      <c r="J50" s="4">
        <f t="shared" si="23"/>
        <v>2000</v>
      </c>
      <c r="K50" s="4">
        <f t="shared" si="23"/>
        <v>2000</v>
      </c>
      <c r="L50" s="4">
        <f t="shared" si="23"/>
        <v>2000</v>
      </c>
      <c r="M50" s="4">
        <f t="shared" si="23"/>
        <v>2000</v>
      </c>
      <c r="N50" s="2">
        <f>SUM(B50:M50)</f>
        <v>24000</v>
      </c>
      <c r="O50" s="7"/>
    </row>
    <row r="51" spans="1:15" ht="18">
      <c r="A51" s="3" t="s">
        <v>34</v>
      </c>
      <c r="B51" s="22">
        <f>SUM(B47:B50)</f>
        <v>5523</v>
      </c>
      <c r="C51" s="22">
        <f aca="true" t="shared" si="26" ref="C51:N51">SUM(C47:C50)</f>
        <v>5523</v>
      </c>
      <c r="D51" s="22">
        <f t="shared" si="26"/>
        <v>5523</v>
      </c>
      <c r="E51" s="22">
        <f t="shared" si="26"/>
        <v>5523</v>
      </c>
      <c r="F51" s="22">
        <f t="shared" si="26"/>
        <v>5523</v>
      </c>
      <c r="G51" s="22">
        <f t="shared" si="26"/>
        <v>5523</v>
      </c>
      <c r="H51" s="22">
        <f t="shared" si="26"/>
        <v>5523</v>
      </c>
      <c r="I51" s="22">
        <f t="shared" si="26"/>
        <v>5523</v>
      </c>
      <c r="J51" s="22">
        <f t="shared" si="26"/>
        <v>5523</v>
      </c>
      <c r="K51" s="22">
        <f t="shared" si="26"/>
        <v>5523</v>
      </c>
      <c r="L51" s="22">
        <f t="shared" si="26"/>
        <v>5523</v>
      </c>
      <c r="M51" s="22">
        <f t="shared" si="26"/>
        <v>5523</v>
      </c>
      <c r="N51" s="22">
        <f t="shared" si="26"/>
        <v>66276</v>
      </c>
      <c r="O51" s="7"/>
    </row>
    <row r="52" spans="2:15" ht="18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8">
      <c r="A53" s="3" t="s">
        <v>133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  <row r="54" spans="1:15" ht="18">
      <c r="A54" s="3" t="s">
        <v>128</v>
      </c>
      <c r="B54" s="4">
        <v>500</v>
      </c>
      <c r="C54" s="4">
        <f aca="true" t="shared" si="27" ref="C54:C59">+B54</f>
        <v>500</v>
      </c>
      <c r="D54" s="4">
        <f aca="true" t="shared" si="28" ref="D54:I54">+C54</f>
        <v>500</v>
      </c>
      <c r="E54" s="4">
        <f t="shared" si="28"/>
        <v>500</v>
      </c>
      <c r="F54" s="4">
        <f t="shared" si="28"/>
        <v>500</v>
      </c>
      <c r="G54" s="4">
        <f t="shared" si="28"/>
        <v>500</v>
      </c>
      <c r="H54" s="4">
        <f t="shared" si="28"/>
        <v>500</v>
      </c>
      <c r="I54" s="4">
        <f t="shared" si="28"/>
        <v>500</v>
      </c>
      <c r="J54" s="4">
        <f aca="true" t="shared" si="29" ref="J54:J59">+I54</f>
        <v>500</v>
      </c>
      <c r="K54" s="4">
        <f aca="true" t="shared" si="30" ref="K54:K59">+J54</f>
        <v>500</v>
      </c>
      <c r="L54" s="4">
        <f aca="true" t="shared" si="31" ref="L54:L59">+K54</f>
        <v>500</v>
      </c>
      <c r="M54" s="4">
        <f aca="true" t="shared" si="32" ref="M54:M59">+L54</f>
        <v>500</v>
      </c>
      <c r="N54" s="4">
        <f aca="true" t="shared" si="33" ref="N54:N59">SUM(B54:M54)</f>
        <v>6000</v>
      </c>
      <c r="O54" s="7"/>
    </row>
    <row r="55" spans="1:15" s="1" customFormat="1" ht="18">
      <c r="A55" s="1" t="s">
        <v>35</v>
      </c>
      <c r="B55" s="2">
        <v>500</v>
      </c>
      <c r="C55" s="2">
        <f t="shared" si="27"/>
        <v>500</v>
      </c>
      <c r="D55" s="2">
        <f aca="true" t="shared" si="34" ref="D55:I59">+C55</f>
        <v>500</v>
      </c>
      <c r="E55" s="2">
        <f t="shared" si="34"/>
        <v>500</v>
      </c>
      <c r="F55" s="2">
        <f t="shared" si="34"/>
        <v>500</v>
      </c>
      <c r="G55" s="2">
        <f t="shared" si="34"/>
        <v>500</v>
      </c>
      <c r="H55" s="2">
        <f t="shared" si="34"/>
        <v>500</v>
      </c>
      <c r="I55" s="2">
        <f t="shared" si="34"/>
        <v>500</v>
      </c>
      <c r="J55" s="2">
        <f t="shared" si="29"/>
        <v>500</v>
      </c>
      <c r="K55" s="2">
        <f t="shared" si="30"/>
        <v>500</v>
      </c>
      <c r="L55" s="2">
        <f t="shared" si="31"/>
        <v>500</v>
      </c>
      <c r="M55" s="2">
        <f t="shared" si="32"/>
        <v>500</v>
      </c>
      <c r="N55" s="2">
        <f t="shared" si="33"/>
        <v>6000</v>
      </c>
      <c r="O55" s="7"/>
    </row>
    <row r="56" spans="1:15" s="1" customFormat="1" ht="18">
      <c r="A56" s="1" t="s">
        <v>36</v>
      </c>
      <c r="B56" s="2">
        <v>0</v>
      </c>
      <c r="C56" s="2">
        <f t="shared" si="27"/>
        <v>0</v>
      </c>
      <c r="D56" s="2">
        <f t="shared" si="34"/>
        <v>0</v>
      </c>
      <c r="E56" s="2">
        <f t="shared" si="34"/>
        <v>0</v>
      </c>
      <c r="F56" s="2">
        <f t="shared" si="34"/>
        <v>0</v>
      </c>
      <c r="G56" s="2">
        <f t="shared" si="34"/>
        <v>0</v>
      </c>
      <c r="H56" s="2">
        <f t="shared" si="34"/>
        <v>0</v>
      </c>
      <c r="I56" s="2">
        <f t="shared" si="34"/>
        <v>0</v>
      </c>
      <c r="J56" s="2">
        <f t="shared" si="29"/>
        <v>0</v>
      </c>
      <c r="K56" s="2">
        <f t="shared" si="30"/>
        <v>0</v>
      </c>
      <c r="L56" s="2">
        <f t="shared" si="31"/>
        <v>0</v>
      </c>
      <c r="M56" s="2">
        <f t="shared" si="32"/>
        <v>0</v>
      </c>
      <c r="N56" s="2">
        <f t="shared" si="33"/>
        <v>0</v>
      </c>
      <c r="O56" s="7"/>
    </row>
    <row r="57" spans="1:15" s="1" customFormat="1" ht="18">
      <c r="A57" s="1" t="s">
        <v>129</v>
      </c>
      <c r="B57" s="2">
        <f>250+167</f>
        <v>417</v>
      </c>
      <c r="C57" s="2">
        <f t="shared" si="27"/>
        <v>417</v>
      </c>
      <c r="D57" s="2">
        <f t="shared" si="34"/>
        <v>417</v>
      </c>
      <c r="E57" s="2">
        <f t="shared" si="34"/>
        <v>417</v>
      </c>
      <c r="F57" s="2">
        <f t="shared" si="34"/>
        <v>417</v>
      </c>
      <c r="G57" s="2">
        <f t="shared" si="34"/>
        <v>417</v>
      </c>
      <c r="H57" s="2">
        <f t="shared" si="34"/>
        <v>417</v>
      </c>
      <c r="I57" s="2">
        <f t="shared" si="34"/>
        <v>417</v>
      </c>
      <c r="J57" s="2">
        <f t="shared" si="29"/>
        <v>417</v>
      </c>
      <c r="K57" s="2">
        <f t="shared" si="30"/>
        <v>417</v>
      </c>
      <c r="L57" s="2">
        <f t="shared" si="31"/>
        <v>417</v>
      </c>
      <c r="M57" s="2">
        <f t="shared" si="32"/>
        <v>417</v>
      </c>
      <c r="N57" s="2">
        <f t="shared" si="33"/>
        <v>5004</v>
      </c>
      <c r="O57" s="7"/>
    </row>
    <row r="58" spans="1:15" s="1" customFormat="1" ht="18">
      <c r="A58" s="1" t="s">
        <v>114</v>
      </c>
      <c r="B58" s="2">
        <v>1166.6666666666667</v>
      </c>
      <c r="C58" s="2">
        <f t="shared" si="27"/>
        <v>1166.6666666666667</v>
      </c>
      <c r="D58" s="2">
        <f t="shared" si="34"/>
        <v>1166.6666666666667</v>
      </c>
      <c r="E58" s="2">
        <f t="shared" si="34"/>
        <v>1166.6666666666667</v>
      </c>
      <c r="F58" s="2">
        <f t="shared" si="34"/>
        <v>1166.6666666666667</v>
      </c>
      <c r="G58" s="2">
        <f t="shared" si="34"/>
        <v>1166.6666666666667</v>
      </c>
      <c r="H58" s="2">
        <f t="shared" si="34"/>
        <v>1166.6666666666667</v>
      </c>
      <c r="I58" s="2">
        <f t="shared" si="34"/>
        <v>1166.6666666666667</v>
      </c>
      <c r="J58" s="2">
        <f t="shared" si="29"/>
        <v>1166.6666666666667</v>
      </c>
      <c r="K58" s="2">
        <f t="shared" si="30"/>
        <v>1166.6666666666667</v>
      </c>
      <c r="L58" s="2">
        <f t="shared" si="31"/>
        <v>1166.6666666666667</v>
      </c>
      <c r="M58" s="2">
        <f t="shared" si="32"/>
        <v>1166.6666666666667</v>
      </c>
      <c r="N58" s="2">
        <f t="shared" si="33"/>
        <v>13999.999999999998</v>
      </c>
      <c r="O58" s="7"/>
    </row>
    <row r="59" spans="1:15" ht="18">
      <c r="A59" s="3" t="s">
        <v>37</v>
      </c>
      <c r="B59" s="4">
        <v>50</v>
      </c>
      <c r="C59" s="4">
        <f t="shared" si="27"/>
        <v>50</v>
      </c>
      <c r="D59" s="4">
        <f t="shared" si="34"/>
        <v>50</v>
      </c>
      <c r="E59" s="4">
        <f t="shared" si="34"/>
        <v>50</v>
      </c>
      <c r="F59" s="4">
        <f t="shared" si="34"/>
        <v>50</v>
      </c>
      <c r="G59" s="4">
        <f t="shared" si="34"/>
        <v>50</v>
      </c>
      <c r="H59" s="4">
        <f t="shared" si="34"/>
        <v>50</v>
      </c>
      <c r="I59" s="4">
        <f t="shared" si="34"/>
        <v>50</v>
      </c>
      <c r="J59" s="4">
        <f t="shared" si="29"/>
        <v>50</v>
      </c>
      <c r="K59" s="4">
        <f t="shared" si="30"/>
        <v>50</v>
      </c>
      <c r="L59" s="4">
        <f t="shared" si="31"/>
        <v>50</v>
      </c>
      <c r="M59" s="4">
        <f t="shared" si="32"/>
        <v>50</v>
      </c>
      <c r="N59" s="2">
        <f t="shared" si="33"/>
        <v>600</v>
      </c>
      <c r="O59" s="7"/>
    </row>
    <row r="60" spans="1:15" ht="18">
      <c r="A60" s="3" t="s">
        <v>38</v>
      </c>
      <c r="B60" s="22">
        <f aca="true" t="shared" si="35" ref="B60:N60">SUM(B54:B59)</f>
        <v>2633.666666666667</v>
      </c>
      <c r="C60" s="22">
        <f t="shared" si="35"/>
        <v>2633.666666666667</v>
      </c>
      <c r="D60" s="22">
        <f t="shared" si="35"/>
        <v>2633.666666666667</v>
      </c>
      <c r="E60" s="22">
        <f t="shared" si="35"/>
        <v>2633.666666666667</v>
      </c>
      <c r="F60" s="22">
        <f t="shared" si="35"/>
        <v>2633.666666666667</v>
      </c>
      <c r="G60" s="22">
        <f t="shared" si="35"/>
        <v>2633.666666666667</v>
      </c>
      <c r="H60" s="22">
        <f t="shared" si="35"/>
        <v>2633.666666666667</v>
      </c>
      <c r="I60" s="22">
        <f t="shared" si="35"/>
        <v>2633.666666666667</v>
      </c>
      <c r="J60" s="22">
        <f t="shared" si="35"/>
        <v>2633.666666666667</v>
      </c>
      <c r="K60" s="22">
        <f t="shared" si="35"/>
        <v>2633.666666666667</v>
      </c>
      <c r="L60" s="22">
        <f t="shared" si="35"/>
        <v>2633.666666666667</v>
      </c>
      <c r="M60" s="22">
        <f t="shared" si="35"/>
        <v>2633.666666666667</v>
      </c>
      <c r="N60" s="22">
        <f t="shared" si="35"/>
        <v>31604</v>
      </c>
      <c r="O60" s="6"/>
    </row>
    <row r="61" spans="2:15" ht="18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/>
    </row>
    <row r="62" spans="1:15" ht="18">
      <c r="A62" s="3" t="s">
        <v>39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/>
    </row>
    <row r="63" spans="1:15" ht="18">
      <c r="A63" s="3" t="s">
        <v>40</v>
      </c>
      <c r="B63" s="4">
        <v>10000</v>
      </c>
      <c r="C63" s="4">
        <f>+B63</f>
        <v>10000</v>
      </c>
      <c r="D63" s="4">
        <f aca="true" t="shared" si="36" ref="D63:M63">+C63</f>
        <v>10000</v>
      </c>
      <c r="E63" s="4">
        <f t="shared" si="36"/>
        <v>10000</v>
      </c>
      <c r="F63" s="4">
        <f t="shared" si="36"/>
        <v>10000</v>
      </c>
      <c r="G63" s="4">
        <f t="shared" si="36"/>
        <v>10000</v>
      </c>
      <c r="H63" s="4">
        <f t="shared" si="36"/>
        <v>10000</v>
      </c>
      <c r="I63" s="4">
        <f t="shared" si="36"/>
        <v>10000</v>
      </c>
      <c r="J63" s="4">
        <f t="shared" si="36"/>
        <v>10000</v>
      </c>
      <c r="K63" s="4">
        <f t="shared" si="36"/>
        <v>10000</v>
      </c>
      <c r="L63" s="4">
        <f t="shared" si="36"/>
        <v>10000</v>
      </c>
      <c r="M63" s="4">
        <f t="shared" si="36"/>
        <v>10000</v>
      </c>
      <c r="N63" s="4">
        <f aca="true" t="shared" si="37" ref="N63:N68">SUM(B63:M63)</f>
        <v>120000</v>
      </c>
      <c r="O63" s="6"/>
    </row>
    <row r="64" spans="1:16" s="1" customFormat="1" ht="20.25">
      <c r="A64" s="1" t="s">
        <v>41</v>
      </c>
      <c r="B64" s="2">
        <v>200</v>
      </c>
      <c r="C64" s="2">
        <f>+B64</f>
        <v>200</v>
      </c>
      <c r="D64" s="2">
        <f aca="true" t="shared" si="38" ref="D64:M66">+C64</f>
        <v>200</v>
      </c>
      <c r="E64" s="2">
        <f t="shared" si="38"/>
        <v>200</v>
      </c>
      <c r="F64" s="2">
        <f t="shared" si="38"/>
        <v>200</v>
      </c>
      <c r="G64" s="2">
        <f t="shared" si="38"/>
        <v>200</v>
      </c>
      <c r="H64" s="2">
        <f t="shared" si="38"/>
        <v>200</v>
      </c>
      <c r="I64" s="2">
        <f t="shared" si="38"/>
        <v>200</v>
      </c>
      <c r="J64" s="2">
        <f t="shared" si="38"/>
        <v>200</v>
      </c>
      <c r="K64" s="2">
        <f t="shared" si="38"/>
        <v>200</v>
      </c>
      <c r="L64" s="2">
        <f t="shared" si="38"/>
        <v>200</v>
      </c>
      <c r="M64" s="2">
        <f t="shared" si="38"/>
        <v>200</v>
      </c>
      <c r="N64" s="2">
        <f t="shared" si="37"/>
        <v>2400</v>
      </c>
      <c r="O64" s="6"/>
      <c r="P64" s="30"/>
    </row>
    <row r="65" spans="1:15" s="1" customFormat="1" ht="18">
      <c r="A65" s="1" t="s">
        <v>42</v>
      </c>
      <c r="B65" s="2">
        <v>208.33</v>
      </c>
      <c r="C65" s="2">
        <f>+B65</f>
        <v>208.33</v>
      </c>
      <c r="D65" s="2">
        <f aca="true" t="shared" si="39" ref="D65:I65">+C65</f>
        <v>208.33</v>
      </c>
      <c r="E65" s="2">
        <f t="shared" si="39"/>
        <v>208.33</v>
      </c>
      <c r="F65" s="2">
        <f t="shared" si="39"/>
        <v>208.33</v>
      </c>
      <c r="G65" s="2">
        <f t="shared" si="39"/>
        <v>208.33</v>
      </c>
      <c r="H65" s="2">
        <f t="shared" si="39"/>
        <v>208.33</v>
      </c>
      <c r="I65" s="2">
        <f t="shared" si="39"/>
        <v>208.33</v>
      </c>
      <c r="J65" s="2">
        <f t="shared" si="38"/>
        <v>208.33</v>
      </c>
      <c r="K65" s="2">
        <f t="shared" si="38"/>
        <v>208.33</v>
      </c>
      <c r="L65" s="2">
        <f t="shared" si="38"/>
        <v>208.33</v>
      </c>
      <c r="M65" s="2">
        <f t="shared" si="38"/>
        <v>208.33</v>
      </c>
      <c r="N65" s="2">
        <f t="shared" si="37"/>
        <v>2499.9599999999996</v>
      </c>
      <c r="O65" s="6"/>
    </row>
    <row r="66" spans="1:15" s="1" customFormat="1" ht="18">
      <c r="A66" s="1" t="s">
        <v>43</v>
      </c>
      <c r="B66" s="2">
        <v>1500</v>
      </c>
      <c r="C66" s="2">
        <f>+B66</f>
        <v>1500</v>
      </c>
      <c r="D66" s="2">
        <f aca="true" t="shared" si="40" ref="D66:I66">+C66</f>
        <v>1500</v>
      </c>
      <c r="E66" s="2">
        <f t="shared" si="40"/>
        <v>1500</v>
      </c>
      <c r="F66" s="2">
        <f t="shared" si="40"/>
        <v>1500</v>
      </c>
      <c r="G66" s="2">
        <f t="shared" si="40"/>
        <v>1500</v>
      </c>
      <c r="H66" s="2">
        <f t="shared" si="40"/>
        <v>1500</v>
      </c>
      <c r="I66" s="2">
        <f t="shared" si="40"/>
        <v>1500</v>
      </c>
      <c r="J66" s="2">
        <f t="shared" si="38"/>
        <v>1500</v>
      </c>
      <c r="K66" s="2">
        <f t="shared" si="38"/>
        <v>1500</v>
      </c>
      <c r="L66" s="2">
        <f t="shared" si="38"/>
        <v>1500</v>
      </c>
      <c r="M66" s="2">
        <f t="shared" si="38"/>
        <v>1500</v>
      </c>
      <c r="N66" s="2">
        <f t="shared" si="37"/>
        <v>18000</v>
      </c>
      <c r="O66" s="6"/>
    </row>
    <row r="67" spans="1:15" s="1" customFormat="1" ht="18">
      <c r="A67" s="1" t="s">
        <v>44</v>
      </c>
      <c r="B67" s="2">
        <v>30000</v>
      </c>
      <c r="C67" s="2">
        <v>30000</v>
      </c>
      <c r="D67" s="2">
        <v>15000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20000</v>
      </c>
      <c r="N67" s="2">
        <f t="shared" si="37"/>
        <v>95000</v>
      </c>
      <c r="O67" s="6"/>
    </row>
    <row r="68" spans="1:15" ht="18">
      <c r="A68" s="3" t="s">
        <v>45</v>
      </c>
      <c r="B68" s="4">
        <v>3000</v>
      </c>
      <c r="C68" s="4">
        <v>3000</v>
      </c>
      <c r="D68" s="4">
        <v>0</v>
      </c>
      <c r="E68" s="4">
        <v>0</v>
      </c>
      <c r="F68" s="4">
        <f aca="true" t="shared" si="41" ref="F68:L68">+E68</f>
        <v>0</v>
      </c>
      <c r="G68" s="4">
        <f t="shared" si="41"/>
        <v>0</v>
      </c>
      <c r="H68" s="4">
        <f t="shared" si="41"/>
        <v>0</v>
      </c>
      <c r="I68" s="4">
        <f t="shared" si="41"/>
        <v>0</v>
      </c>
      <c r="J68" s="4">
        <f t="shared" si="41"/>
        <v>0</v>
      </c>
      <c r="K68" s="4">
        <f t="shared" si="41"/>
        <v>0</v>
      </c>
      <c r="L68" s="4">
        <f t="shared" si="41"/>
        <v>0</v>
      </c>
      <c r="M68" s="4">
        <v>2000</v>
      </c>
      <c r="N68" s="2">
        <f t="shared" si="37"/>
        <v>8000</v>
      </c>
      <c r="O68" s="6"/>
    </row>
    <row r="69" spans="1:15" ht="18">
      <c r="A69" s="3" t="s">
        <v>46</v>
      </c>
      <c r="B69" s="22">
        <f aca="true" t="shared" si="42" ref="B69:N69">SUM(B63:B68)</f>
        <v>44908.33</v>
      </c>
      <c r="C69" s="22">
        <f t="shared" si="42"/>
        <v>44908.33</v>
      </c>
      <c r="D69" s="22">
        <f t="shared" si="42"/>
        <v>26908.33</v>
      </c>
      <c r="E69" s="22">
        <f t="shared" si="42"/>
        <v>11908.33</v>
      </c>
      <c r="F69" s="22">
        <f t="shared" si="42"/>
        <v>11908.33</v>
      </c>
      <c r="G69" s="22">
        <f t="shared" si="42"/>
        <v>11908.33</v>
      </c>
      <c r="H69" s="22">
        <f t="shared" si="42"/>
        <v>11908.33</v>
      </c>
      <c r="I69" s="22">
        <f t="shared" si="42"/>
        <v>11908.33</v>
      </c>
      <c r="J69" s="22">
        <f t="shared" si="42"/>
        <v>11908.33</v>
      </c>
      <c r="K69" s="22">
        <f t="shared" si="42"/>
        <v>11908.33</v>
      </c>
      <c r="L69" s="22">
        <f t="shared" si="42"/>
        <v>11908.33</v>
      </c>
      <c r="M69" s="22">
        <f t="shared" si="42"/>
        <v>33908.33</v>
      </c>
      <c r="N69" s="22">
        <f t="shared" si="42"/>
        <v>245899.96000000002</v>
      </c>
      <c r="O69" s="6"/>
    </row>
    <row r="70" spans="2:15" ht="18.75" thickBo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/>
    </row>
    <row r="71" spans="1:15" s="18" customFormat="1" ht="18.75" thickBot="1">
      <c r="A71" s="18" t="s">
        <v>58</v>
      </c>
      <c r="B71" s="19">
        <f aca="true" t="shared" si="43" ref="B71:N71">+B44+B51+B60+B69</f>
        <v>61494.27666666667</v>
      </c>
      <c r="C71" s="19">
        <f t="shared" si="43"/>
        <v>61494.27666666667</v>
      </c>
      <c r="D71" s="19">
        <f t="shared" si="43"/>
        <v>43494.27666666667</v>
      </c>
      <c r="E71" s="19">
        <f t="shared" si="43"/>
        <v>28494.276666666665</v>
      </c>
      <c r="F71" s="19">
        <f t="shared" si="43"/>
        <v>28494.276666666665</v>
      </c>
      <c r="G71" s="19">
        <f t="shared" si="43"/>
        <v>28494.276666666665</v>
      </c>
      <c r="H71" s="19">
        <f t="shared" si="43"/>
        <v>28494.276666666665</v>
      </c>
      <c r="I71" s="19">
        <f t="shared" si="43"/>
        <v>28494.276666666665</v>
      </c>
      <c r="J71" s="19">
        <f t="shared" si="43"/>
        <v>28494.276666666665</v>
      </c>
      <c r="K71" s="19">
        <f t="shared" si="43"/>
        <v>28494.276666666665</v>
      </c>
      <c r="L71" s="19">
        <f t="shared" si="43"/>
        <v>28494.276666666665</v>
      </c>
      <c r="M71" s="19">
        <f t="shared" si="43"/>
        <v>50494.27666666667</v>
      </c>
      <c r="N71" s="19">
        <f t="shared" si="43"/>
        <v>444931.32000000007</v>
      </c>
      <c r="O71" s="28"/>
    </row>
    <row r="72" spans="2:15" ht="18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1:15" ht="18.75">
      <c r="A73" s="23" t="s">
        <v>142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1:15" ht="18">
      <c r="A74" s="3" t="s">
        <v>47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1:15" ht="18">
      <c r="A75" s="3" t="s">
        <v>48</v>
      </c>
      <c r="B75" s="4">
        <v>14216</v>
      </c>
      <c r="C75" s="4">
        <f>+B75</f>
        <v>14216</v>
      </c>
      <c r="D75" s="4">
        <f aca="true" t="shared" si="44" ref="D75:M75">+C75</f>
        <v>14216</v>
      </c>
      <c r="E75" s="4">
        <f t="shared" si="44"/>
        <v>14216</v>
      </c>
      <c r="F75" s="4">
        <f t="shared" si="44"/>
        <v>14216</v>
      </c>
      <c r="G75" s="4">
        <f t="shared" si="44"/>
        <v>14216</v>
      </c>
      <c r="H75" s="4">
        <f t="shared" si="44"/>
        <v>14216</v>
      </c>
      <c r="I75" s="4">
        <f t="shared" si="44"/>
        <v>14216</v>
      </c>
      <c r="J75" s="4">
        <f t="shared" si="44"/>
        <v>14216</v>
      </c>
      <c r="K75" s="4">
        <f t="shared" si="44"/>
        <v>14216</v>
      </c>
      <c r="L75" s="4">
        <f t="shared" si="44"/>
        <v>14216</v>
      </c>
      <c r="M75" s="4">
        <f t="shared" si="44"/>
        <v>14216</v>
      </c>
      <c r="N75" s="4">
        <f>SUM(B75:M75)</f>
        <v>170592</v>
      </c>
      <c r="O75" s="7"/>
    </row>
    <row r="76" spans="1:15" ht="18">
      <c r="A76" s="3" t="s">
        <v>49</v>
      </c>
      <c r="B76" s="22">
        <f>+B75</f>
        <v>14216</v>
      </c>
      <c r="C76" s="22">
        <f aca="true" t="shared" si="45" ref="C76:N76">+C75</f>
        <v>14216</v>
      </c>
      <c r="D76" s="22">
        <f t="shared" si="45"/>
        <v>14216</v>
      </c>
      <c r="E76" s="22">
        <f t="shared" si="45"/>
        <v>14216</v>
      </c>
      <c r="F76" s="22">
        <f t="shared" si="45"/>
        <v>14216</v>
      </c>
      <c r="G76" s="22">
        <f t="shared" si="45"/>
        <v>14216</v>
      </c>
      <c r="H76" s="22">
        <f t="shared" si="45"/>
        <v>14216</v>
      </c>
      <c r="I76" s="22">
        <f t="shared" si="45"/>
        <v>14216</v>
      </c>
      <c r="J76" s="22">
        <f t="shared" si="45"/>
        <v>14216</v>
      </c>
      <c r="K76" s="22">
        <f t="shared" si="45"/>
        <v>14216</v>
      </c>
      <c r="L76" s="22">
        <f t="shared" si="45"/>
        <v>14216</v>
      </c>
      <c r="M76" s="22">
        <f t="shared" si="45"/>
        <v>14216</v>
      </c>
      <c r="N76" s="22">
        <f t="shared" si="45"/>
        <v>170592</v>
      </c>
      <c r="O76" s="7"/>
    </row>
    <row r="77" spans="2:15" ht="18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7"/>
    </row>
    <row r="78" spans="1:15" ht="18">
      <c r="A78" s="3" t="s">
        <v>133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7"/>
    </row>
    <row r="79" spans="1:15" ht="18">
      <c r="A79" s="3" t="s">
        <v>50</v>
      </c>
      <c r="B79" s="4">
        <v>141.16666666666666</v>
      </c>
      <c r="C79" s="4">
        <f>+B79</f>
        <v>141.16666666666666</v>
      </c>
      <c r="D79" s="4">
        <f aca="true" t="shared" si="46" ref="D79:M79">+C79</f>
        <v>141.16666666666666</v>
      </c>
      <c r="E79" s="4">
        <f t="shared" si="46"/>
        <v>141.16666666666666</v>
      </c>
      <c r="F79" s="4">
        <f t="shared" si="46"/>
        <v>141.16666666666666</v>
      </c>
      <c r="G79" s="4">
        <f t="shared" si="46"/>
        <v>141.16666666666666</v>
      </c>
      <c r="H79" s="4">
        <f t="shared" si="46"/>
        <v>141.16666666666666</v>
      </c>
      <c r="I79" s="4">
        <f t="shared" si="46"/>
        <v>141.16666666666666</v>
      </c>
      <c r="J79" s="4">
        <f t="shared" si="46"/>
        <v>141.16666666666666</v>
      </c>
      <c r="K79" s="4">
        <f t="shared" si="46"/>
        <v>141.16666666666666</v>
      </c>
      <c r="L79" s="4">
        <f t="shared" si="46"/>
        <v>141.16666666666666</v>
      </c>
      <c r="M79" s="4">
        <f t="shared" si="46"/>
        <v>141.16666666666666</v>
      </c>
      <c r="N79" s="4">
        <f>SUM(B79:M79)</f>
        <v>1694.0000000000002</v>
      </c>
      <c r="O79" s="7"/>
    </row>
    <row r="80" spans="1:15" s="1" customFormat="1" ht="18">
      <c r="A80" s="1" t="s">
        <v>51</v>
      </c>
      <c r="B80" s="2">
        <v>495</v>
      </c>
      <c r="C80" s="2">
        <f>+B80</f>
        <v>495</v>
      </c>
      <c r="D80" s="2">
        <f aca="true" t="shared" si="47" ref="D80:M80">+C80</f>
        <v>495</v>
      </c>
      <c r="E80" s="2">
        <f t="shared" si="47"/>
        <v>495</v>
      </c>
      <c r="F80" s="2">
        <f t="shared" si="47"/>
        <v>495</v>
      </c>
      <c r="G80" s="2">
        <f t="shared" si="47"/>
        <v>495</v>
      </c>
      <c r="H80" s="2">
        <f t="shared" si="47"/>
        <v>495</v>
      </c>
      <c r="I80" s="2">
        <f t="shared" si="47"/>
        <v>495</v>
      </c>
      <c r="J80" s="2">
        <f t="shared" si="47"/>
        <v>495</v>
      </c>
      <c r="K80" s="2">
        <f t="shared" si="47"/>
        <v>495</v>
      </c>
      <c r="L80" s="2">
        <f t="shared" si="47"/>
        <v>495</v>
      </c>
      <c r="M80" s="2">
        <f t="shared" si="47"/>
        <v>495</v>
      </c>
      <c r="N80" s="2">
        <f>SUM(B80:M80)</f>
        <v>5940</v>
      </c>
      <c r="O80" s="7"/>
    </row>
    <row r="81" spans="1:15" s="1" customFormat="1" ht="18">
      <c r="A81" s="1" t="s">
        <v>52</v>
      </c>
      <c r="B81" s="2">
        <v>24</v>
      </c>
      <c r="C81" s="2">
        <v>21</v>
      </c>
      <c r="D81" s="2">
        <f aca="true" t="shared" si="48" ref="D81:M82">+C81</f>
        <v>21</v>
      </c>
      <c r="E81" s="2">
        <f t="shared" si="48"/>
        <v>21</v>
      </c>
      <c r="F81" s="2">
        <f t="shared" si="48"/>
        <v>21</v>
      </c>
      <c r="G81" s="2">
        <f t="shared" si="48"/>
        <v>21</v>
      </c>
      <c r="H81" s="2">
        <f t="shared" si="48"/>
        <v>21</v>
      </c>
      <c r="I81" s="2">
        <f t="shared" si="48"/>
        <v>21</v>
      </c>
      <c r="J81" s="2">
        <f t="shared" si="48"/>
        <v>21</v>
      </c>
      <c r="K81" s="2">
        <f t="shared" si="48"/>
        <v>21</v>
      </c>
      <c r="L81" s="2">
        <f t="shared" si="48"/>
        <v>21</v>
      </c>
      <c r="M81" s="2">
        <f t="shared" si="48"/>
        <v>21</v>
      </c>
      <c r="N81" s="2">
        <f>SUM(B81:M81)</f>
        <v>255</v>
      </c>
      <c r="O81" s="7"/>
    </row>
    <row r="82" spans="1:15" ht="18">
      <c r="A82" s="3" t="s">
        <v>36</v>
      </c>
      <c r="B82" s="4">
        <v>75</v>
      </c>
      <c r="C82" s="4">
        <f>+B82</f>
        <v>75</v>
      </c>
      <c r="D82" s="4">
        <f aca="true" t="shared" si="49" ref="D82:I82">+C82</f>
        <v>75</v>
      </c>
      <c r="E82" s="4">
        <f t="shared" si="49"/>
        <v>75</v>
      </c>
      <c r="F82" s="4">
        <f t="shared" si="49"/>
        <v>75</v>
      </c>
      <c r="G82" s="4">
        <f t="shared" si="49"/>
        <v>75</v>
      </c>
      <c r="H82" s="4">
        <f t="shared" si="49"/>
        <v>75</v>
      </c>
      <c r="I82" s="4">
        <f t="shared" si="49"/>
        <v>75</v>
      </c>
      <c r="J82" s="4">
        <f t="shared" si="48"/>
        <v>75</v>
      </c>
      <c r="K82" s="4">
        <f t="shared" si="48"/>
        <v>75</v>
      </c>
      <c r="L82" s="4">
        <f t="shared" si="48"/>
        <v>75</v>
      </c>
      <c r="M82" s="4">
        <f t="shared" si="48"/>
        <v>75</v>
      </c>
      <c r="N82" s="2">
        <f>SUM(B82:M82)</f>
        <v>900</v>
      </c>
      <c r="O82" s="7"/>
    </row>
    <row r="83" spans="1:15" ht="18">
      <c r="A83" s="3" t="s">
        <v>53</v>
      </c>
      <c r="B83" s="22">
        <f>SUM(B79:B82)</f>
        <v>735.1666666666666</v>
      </c>
      <c r="C83" s="22">
        <f aca="true" t="shared" si="50" ref="C83:N83">SUM(C79:C82)</f>
        <v>732.1666666666666</v>
      </c>
      <c r="D83" s="22">
        <f t="shared" si="50"/>
        <v>732.1666666666666</v>
      </c>
      <c r="E83" s="22">
        <f t="shared" si="50"/>
        <v>732.1666666666666</v>
      </c>
      <c r="F83" s="22">
        <f t="shared" si="50"/>
        <v>732.1666666666666</v>
      </c>
      <c r="G83" s="22">
        <f t="shared" si="50"/>
        <v>732.1666666666666</v>
      </c>
      <c r="H83" s="22">
        <f t="shared" si="50"/>
        <v>732.1666666666666</v>
      </c>
      <c r="I83" s="22">
        <f t="shared" si="50"/>
        <v>732.1666666666666</v>
      </c>
      <c r="J83" s="22">
        <f t="shared" si="50"/>
        <v>732.1666666666666</v>
      </c>
      <c r="K83" s="22">
        <f t="shared" si="50"/>
        <v>732.1666666666666</v>
      </c>
      <c r="L83" s="22">
        <f t="shared" si="50"/>
        <v>732.1666666666666</v>
      </c>
      <c r="M83" s="22">
        <f t="shared" si="50"/>
        <v>732.1666666666666</v>
      </c>
      <c r="N83" s="22">
        <f t="shared" si="50"/>
        <v>8789</v>
      </c>
      <c r="O83" s="7"/>
    </row>
    <row r="84" spans="2:15" ht="18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7"/>
    </row>
    <row r="85" spans="1:15" ht="18">
      <c r="A85" s="3" t="s">
        <v>54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7"/>
    </row>
    <row r="86" spans="1:15" ht="18">
      <c r="A86" s="3" t="s">
        <v>55</v>
      </c>
      <c r="B86" s="4">
        <v>0</v>
      </c>
      <c r="C86" s="4">
        <f>+B86</f>
        <v>0</v>
      </c>
      <c r="D86" s="4">
        <f aca="true" t="shared" si="51" ref="D86:M86">+C86</f>
        <v>0</v>
      </c>
      <c r="E86" s="4">
        <f t="shared" si="51"/>
        <v>0</v>
      </c>
      <c r="F86" s="4">
        <f t="shared" si="51"/>
        <v>0</v>
      </c>
      <c r="G86" s="4">
        <f t="shared" si="51"/>
        <v>0</v>
      </c>
      <c r="H86" s="4">
        <f t="shared" si="51"/>
        <v>0</v>
      </c>
      <c r="I86" s="4">
        <f t="shared" si="51"/>
        <v>0</v>
      </c>
      <c r="J86" s="4">
        <f t="shared" si="51"/>
        <v>0</v>
      </c>
      <c r="K86" s="4">
        <f t="shared" si="51"/>
        <v>0</v>
      </c>
      <c r="L86" s="4">
        <f t="shared" si="51"/>
        <v>0</v>
      </c>
      <c r="M86" s="4">
        <f t="shared" si="51"/>
        <v>0</v>
      </c>
      <c r="N86" s="4">
        <f>SUM(B86:M86)</f>
        <v>0</v>
      </c>
      <c r="O86" s="7"/>
    </row>
    <row r="87" spans="1:15" ht="18">
      <c r="A87" s="3" t="s">
        <v>56</v>
      </c>
      <c r="B87" s="22">
        <f>+B86</f>
        <v>0</v>
      </c>
      <c r="C87" s="22">
        <f aca="true" t="shared" si="52" ref="C87:N87">+C86</f>
        <v>0</v>
      </c>
      <c r="D87" s="22">
        <f t="shared" si="52"/>
        <v>0</v>
      </c>
      <c r="E87" s="22">
        <f t="shared" si="52"/>
        <v>0</v>
      </c>
      <c r="F87" s="22">
        <f t="shared" si="52"/>
        <v>0</v>
      </c>
      <c r="G87" s="22">
        <f t="shared" si="52"/>
        <v>0</v>
      </c>
      <c r="H87" s="22">
        <f t="shared" si="52"/>
        <v>0</v>
      </c>
      <c r="I87" s="22">
        <f t="shared" si="52"/>
        <v>0</v>
      </c>
      <c r="J87" s="22">
        <f t="shared" si="52"/>
        <v>0</v>
      </c>
      <c r="K87" s="22">
        <f t="shared" si="52"/>
        <v>0</v>
      </c>
      <c r="L87" s="22">
        <f t="shared" si="52"/>
        <v>0</v>
      </c>
      <c r="M87" s="22">
        <f t="shared" si="52"/>
        <v>0</v>
      </c>
      <c r="N87" s="22">
        <f t="shared" si="52"/>
        <v>0</v>
      </c>
      <c r="O87" s="7"/>
    </row>
    <row r="88" spans="2:15" ht="18.75" thickBo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"/>
    </row>
    <row r="89" spans="1:15" s="18" customFormat="1" ht="18.75" thickBot="1">
      <c r="A89" s="18" t="s">
        <v>135</v>
      </c>
      <c r="B89" s="19">
        <f aca="true" t="shared" si="53" ref="B89:N89">+B76+B83+B87</f>
        <v>14951.166666666666</v>
      </c>
      <c r="C89" s="19">
        <f t="shared" si="53"/>
        <v>14948.166666666666</v>
      </c>
      <c r="D89" s="19">
        <f t="shared" si="53"/>
        <v>14948.166666666666</v>
      </c>
      <c r="E89" s="19">
        <f t="shared" si="53"/>
        <v>14948.166666666666</v>
      </c>
      <c r="F89" s="19">
        <f t="shared" si="53"/>
        <v>14948.166666666666</v>
      </c>
      <c r="G89" s="19">
        <f t="shared" si="53"/>
        <v>14948.166666666666</v>
      </c>
      <c r="H89" s="19">
        <f t="shared" si="53"/>
        <v>14948.166666666666</v>
      </c>
      <c r="I89" s="19">
        <f t="shared" si="53"/>
        <v>14948.166666666666</v>
      </c>
      <c r="J89" s="19">
        <f t="shared" si="53"/>
        <v>14948.166666666666</v>
      </c>
      <c r="K89" s="19">
        <f t="shared" si="53"/>
        <v>14948.166666666666</v>
      </c>
      <c r="L89" s="19">
        <f t="shared" si="53"/>
        <v>14948.166666666666</v>
      </c>
      <c r="M89" s="19">
        <f t="shared" si="53"/>
        <v>14948.166666666666</v>
      </c>
      <c r="N89" s="19">
        <f t="shared" si="53"/>
        <v>179381</v>
      </c>
      <c r="O89" s="31"/>
    </row>
    <row r="90" spans="2:15" ht="18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7"/>
    </row>
    <row r="91" spans="1:15" ht="18.75">
      <c r="A91" s="23" t="s">
        <v>60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7"/>
    </row>
    <row r="92" spans="1:15" ht="18">
      <c r="A92" s="3" t="s">
        <v>59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7"/>
    </row>
    <row r="93" spans="1:15" ht="18">
      <c r="A93" s="3" t="s">
        <v>61</v>
      </c>
      <c r="B93" s="4">
        <v>100</v>
      </c>
      <c r="C93" s="4">
        <f>+B93</f>
        <v>100</v>
      </c>
      <c r="D93" s="4">
        <f aca="true" t="shared" si="54" ref="D93:M93">+C93</f>
        <v>100</v>
      </c>
      <c r="E93" s="4">
        <f t="shared" si="54"/>
        <v>100</v>
      </c>
      <c r="F93" s="4">
        <f t="shared" si="54"/>
        <v>100</v>
      </c>
      <c r="G93" s="4">
        <f t="shared" si="54"/>
        <v>100</v>
      </c>
      <c r="H93" s="4">
        <f t="shared" si="54"/>
        <v>100</v>
      </c>
      <c r="I93" s="4">
        <f t="shared" si="54"/>
        <v>100</v>
      </c>
      <c r="J93" s="4">
        <f t="shared" si="54"/>
        <v>100</v>
      </c>
      <c r="K93" s="4">
        <f t="shared" si="54"/>
        <v>100</v>
      </c>
      <c r="L93" s="4">
        <f t="shared" si="54"/>
        <v>100</v>
      </c>
      <c r="M93" s="4">
        <f t="shared" si="54"/>
        <v>100</v>
      </c>
      <c r="N93" s="4">
        <f>SUM(B93:M93)</f>
        <v>1200</v>
      </c>
      <c r="O93" s="7"/>
    </row>
    <row r="94" spans="1:15" s="1" customFormat="1" ht="18">
      <c r="A94" s="1" t="s">
        <v>62</v>
      </c>
      <c r="B94" s="2">
        <v>50</v>
      </c>
      <c r="C94" s="2">
        <f>+B94</f>
        <v>50</v>
      </c>
      <c r="D94" s="2">
        <f aca="true" t="shared" si="55" ref="D94:M95">+C94</f>
        <v>50</v>
      </c>
      <c r="E94" s="2">
        <f t="shared" si="55"/>
        <v>50</v>
      </c>
      <c r="F94" s="2">
        <f t="shared" si="55"/>
        <v>50</v>
      </c>
      <c r="G94" s="2">
        <f t="shared" si="55"/>
        <v>50</v>
      </c>
      <c r="H94" s="2">
        <f t="shared" si="55"/>
        <v>50</v>
      </c>
      <c r="I94" s="2">
        <f t="shared" si="55"/>
        <v>50</v>
      </c>
      <c r="J94" s="2">
        <f t="shared" si="55"/>
        <v>50</v>
      </c>
      <c r="K94" s="2">
        <f t="shared" si="55"/>
        <v>50</v>
      </c>
      <c r="L94" s="2">
        <f t="shared" si="55"/>
        <v>50</v>
      </c>
      <c r="M94" s="2">
        <f t="shared" si="55"/>
        <v>50</v>
      </c>
      <c r="N94" s="2">
        <f>SUM(B94:M94)</f>
        <v>600</v>
      </c>
      <c r="O94" s="7"/>
    </row>
    <row r="95" spans="1:15" s="1" customFormat="1" ht="18">
      <c r="A95" s="1" t="s">
        <v>63</v>
      </c>
      <c r="B95" s="2">
        <v>50</v>
      </c>
      <c r="C95" s="2">
        <f>+B95</f>
        <v>50</v>
      </c>
      <c r="D95" s="2">
        <f aca="true" t="shared" si="56" ref="D95:I96">+C95</f>
        <v>50</v>
      </c>
      <c r="E95" s="2">
        <f t="shared" si="56"/>
        <v>50</v>
      </c>
      <c r="F95" s="2">
        <f t="shared" si="56"/>
        <v>50</v>
      </c>
      <c r="G95" s="2">
        <f t="shared" si="56"/>
        <v>50</v>
      </c>
      <c r="H95" s="2">
        <f t="shared" si="56"/>
        <v>50</v>
      </c>
      <c r="I95" s="2">
        <f t="shared" si="56"/>
        <v>50</v>
      </c>
      <c r="J95" s="2">
        <f t="shared" si="55"/>
        <v>50</v>
      </c>
      <c r="K95" s="2">
        <f t="shared" si="55"/>
        <v>50</v>
      </c>
      <c r="L95" s="2">
        <f t="shared" si="55"/>
        <v>50</v>
      </c>
      <c r="M95" s="2">
        <f t="shared" si="55"/>
        <v>50</v>
      </c>
      <c r="N95" s="2">
        <f>SUM(B95:M95)</f>
        <v>600</v>
      </c>
      <c r="O95" s="7"/>
    </row>
    <row r="96" spans="1:15" ht="18">
      <c r="A96" s="3" t="s">
        <v>64</v>
      </c>
      <c r="B96" s="4">
        <v>250</v>
      </c>
      <c r="C96" s="4">
        <f>+B96</f>
        <v>250</v>
      </c>
      <c r="D96" s="4">
        <f t="shared" si="56"/>
        <v>250</v>
      </c>
      <c r="E96" s="4">
        <f t="shared" si="56"/>
        <v>250</v>
      </c>
      <c r="F96" s="4">
        <f t="shared" si="56"/>
        <v>250</v>
      </c>
      <c r="G96" s="4">
        <f t="shared" si="56"/>
        <v>250</v>
      </c>
      <c r="H96" s="4">
        <f t="shared" si="56"/>
        <v>250</v>
      </c>
      <c r="I96" s="4">
        <f t="shared" si="56"/>
        <v>250</v>
      </c>
      <c r="J96" s="4">
        <f>+I96</f>
        <v>250</v>
      </c>
      <c r="K96" s="4">
        <f>+J96</f>
        <v>250</v>
      </c>
      <c r="L96" s="4">
        <f>+K96</f>
        <v>250</v>
      </c>
      <c r="M96" s="4">
        <f>+L96</f>
        <v>250</v>
      </c>
      <c r="N96" s="2">
        <f>SUM(B96:M96)</f>
        <v>3000</v>
      </c>
      <c r="O96" s="7"/>
    </row>
    <row r="97" spans="1:15" ht="18">
      <c r="A97" s="3" t="s">
        <v>65</v>
      </c>
      <c r="B97" s="22">
        <f>SUM(B93:B96)</f>
        <v>450</v>
      </c>
      <c r="C97" s="22">
        <f aca="true" t="shared" si="57" ref="C97:N97">SUM(C93:C96)</f>
        <v>450</v>
      </c>
      <c r="D97" s="22">
        <f t="shared" si="57"/>
        <v>450</v>
      </c>
      <c r="E97" s="22">
        <f t="shared" si="57"/>
        <v>450</v>
      </c>
      <c r="F97" s="22">
        <f t="shared" si="57"/>
        <v>450</v>
      </c>
      <c r="G97" s="22">
        <f t="shared" si="57"/>
        <v>450</v>
      </c>
      <c r="H97" s="22">
        <f t="shared" si="57"/>
        <v>450</v>
      </c>
      <c r="I97" s="22">
        <f t="shared" si="57"/>
        <v>450</v>
      </c>
      <c r="J97" s="22">
        <f t="shared" si="57"/>
        <v>450</v>
      </c>
      <c r="K97" s="22">
        <f t="shared" si="57"/>
        <v>450</v>
      </c>
      <c r="L97" s="22">
        <f t="shared" si="57"/>
        <v>450</v>
      </c>
      <c r="M97" s="22">
        <f t="shared" si="57"/>
        <v>450</v>
      </c>
      <c r="N97" s="22">
        <f t="shared" si="57"/>
        <v>5400</v>
      </c>
      <c r="O97" s="7"/>
    </row>
    <row r="98" spans="2:15" ht="18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7"/>
    </row>
    <row r="99" spans="1:15" ht="18">
      <c r="A99" s="3" t="s">
        <v>66</v>
      </c>
      <c r="B99" s="4"/>
      <c r="C99" s="4"/>
      <c r="D99" s="4"/>
      <c r="E99" s="4"/>
      <c r="F99" s="4"/>
      <c r="G99" s="4"/>
      <c r="H99" s="4"/>
      <c r="I99" s="4"/>
      <c r="J99" s="4"/>
      <c r="K99" s="4" t="s">
        <v>108</v>
      </c>
      <c r="L99" s="4"/>
      <c r="M99" s="4"/>
      <c r="N99" s="4"/>
      <c r="O99" s="7"/>
    </row>
    <row r="100" spans="1:15" ht="18">
      <c r="A100" s="3" t="s">
        <v>67</v>
      </c>
      <c r="B100" s="5">
        <v>0</v>
      </c>
      <c r="C100" s="5">
        <f>+B100</f>
        <v>0</v>
      </c>
      <c r="D100" s="5">
        <f>+C100</f>
        <v>0</v>
      </c>
      <c r="E100" s="5">
        <f>+D100</f>
        <v>0</v>
      </c>
      <c r="F100" s="5">
        <v>6000</v>
      </c>
      <c r="G100" s="5">
        <v>6000</v>
      </c>
      <c r="H100" s="5">
        <v>6000</v>
      </c>
      <c r="I100" s="5">
        <v>6000</v>
      </c>
      <c r="J100" s="5">
        <v>0</v>
      </c>
      <c r="K100" s="5">
        <v>0</v>
      </c>
      <c r="L100" s="5">
        <v>0</v>
      </c>
      <c r="M100" s="5">
        <v>0</v>
      </c>
      <c r="N100" s="5">
        <f>SUM(B100:M100)</f>
        <v>24000</v>
      </c>
      <c r="O100" s="6"/>
    </row>
    <row r="101" spans="1:15" s="1" customFormat="1" ht="18">
      <c r="A101" s="1" t="s">
        <v>68</v>
      </c>
      <c r="B101" s="2">
        <v>0</v>
      </c>
      <c r="C101" s="2">
        <v>0</v>
      </c>
      <c r="D101" s="2">
        <v>0</v>
      </c>
      <c r="E101" s="2">
        <v>1000</v>
      </c>
      <c r="F101" s="2">
        <v>1000</v>
      </c>
      <c r="G101" s="2">
        <f aca="true" t="shared" si="58" ref="G101:M101">+F101</f>
        <v>1000</v>
      </c>
      <c r="H101" s="2">
        <f t="shared" si="58"/>
        <v>1000</v>
      </c>
      <c r="I101" s="2">
        <f t="shared" si="58"/>
        <v>1000</v>
      </c>
      <c r="J101" s="2">
        <f t="shared" si="58"/>
        <v>1000</v>
      </c>
      <c r="K101" s="2">
        <v>0</v>
      </c>
      <c r="L101" s="2">
        <v>0</v>
      </c>
      <c r="M101" s="2">
        <f t="shared" si="58"/>
        <v>0</v>
      </c>
      <c r="N101" s="2">
        <f>SUM(B101:M101)</f>
        <v>6000</v>
      </c>
      <c r="O101" s="7"/>
    </row>
    <row r="102" spans="1:15" ht="18">
      <c r="A102" s="3" t="s">
        <v>69</v>
      </c>
      <c r="B102" s="22">
        <f aca="true" t="shared" si="59" ref="B102:N102">SUM(B100:B101)</f>
        <v>0</v>
      </c>
      <c r="C102" s="22">
        <f t="shared" si="59"/>
        <v>0</v>
      </c>
      <c r="D102" s="22">
        <f t="shared" si="59"/>
        <v>0</v>
      </c>
      <c r="E102" s="22">
        <f t="shared" si="59"/>
        <v>1000</v>
      </c>
      <c r="F102" s="22">
        <f t="shared" si="59"/>
        <v>7000</v>
      </c>
      <c r="G102" s="22">
        <f t="shared" si="59"/>
        <v>7000</v>
      </c>
      <c r="H102" s="22">
        <f t="shared" si="59"/>
        <v>7000</v>
      </c>
      <c r="I102" s="22">
        <f t="shared" si="59"/>
        <v>7000</v>
      </c>
      <c r="J102" s="22">
        <f t="shared" si="59"/>
        <v>1000</v>
      </c>
      <c r="K102" s="22">
        <f t="shared" si="59"/>
        <v>0</v>
      </c>
      <c r="L102" s="22">
        <f t="shared" si="59"/>
        <v>0</v>
      </c>
      <c r="M102" s="22">
        <f t="shared" si="59"/>
        <v>0</v>
      </c>
      <c r="N102" s="22">
        <f t="shared" si="59"/>
        <v>30000</v>
      </c>
      <c r="O102" s="7"/>
    </row>
    <row r="103" spans="2:15" ht="18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7"/>
    </row>
    <row r="104" spans="1:15" ht="18">
      <c r="A104" s="3" t="s">
        <v>70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7"/>
    </row>
    <row r="105" spans="1:15" ht="18">
      <c r="A105" s="3" t="s">
        <v>72</v>
      </c>
      <c r="B105" s="4">
        <v>80</v>
      </c>
      <c r="C105" s="4">
        <f>+B105</f>
        <v>80</v>
      </c>
      <c r="D105" s="4">
        <f aca="true" t="shared" si="60" ref="D105:M105">+C105</f>
        <v>80</v>
      </c>
      <c r="E105" s="4">
        <f t="shared" si="60"/>
        <v>80</v>
      </c>
      <c r="F105" s="4">
        <f t="shared" si="60"/>
        <v>80</v>
      </c>
      <c r="G105" s="4">
        <f t="shared" si="60"/>
        <v>80</v>
      </c>
      <c r="H105" s="4">
        <f t="shared" si="60"/>
        <v>80</v>
      </c>
      <c r="I105" s="4">
        <f t="shared" si="60"/>
        <v>80</v>
      </c>
      <c r="J105" s="4">
        <f t="shared" si="60"/>
        <v>80</v>
      </c>
      <c r="K105" s="4">
        <f t="shared" si="60"/>
        <v>80</v>
      </c>
      <c r="L105" s="4">
        <f t="shared" si="60"/>
        <v>80</v>
      </c>
      <c r="M105" s="4">
        <f t="shared" si="60"/>
        <v>80</v>
      </c>
      <c r="N105" s="4">
        <f>SUM(B105:M105)</f>
        <v>960</v>
      </c>
      <c r="O105" s="7"/>
    </row>
    <row r="106" spans="1:15" s="1" customFormat="1" ht="18">
      <c r="A106" s="1" t="s">
        <v>73</v>
      </c>
      <c r="B106" s="2">
        <v>250</v>
      </c>
      <c r="C106" s="2">
        <f>+B106</f>
        <v>250</v>
      </c>
      <c r="D106" s="2">
        <f aca="true" t="shared" si="61" ref="D106:M106">+C106</f>
        <v>250</v>
      </c>
      <c r="E106" s="2">
        <f t="shared" si="61"/>
        <v>250</v>
      </c>
      <c r="F106" s="2">
        <f t="shared" si="61"/>
        <v>250</v>
      </c>
      <c r="G106" s="2">
        <f t="shared" si="61"/>
        <v>250</v>
      </c>
      <c r="H106" s="2">
        <f t="shared" si="61"/>
        <v>250</v>
      </c>
      <c r="I106" s="2">
        <f t="shared" si="61"/>
        <v>250</v>
      </c>
      <c r="J106" s="2">
        <f t="shared" si="61"/>
        <v>250</v>
      </c>
      <c r="K106" s="2">
        <f t="shared" si="61"/>
        <v>250</v>
      </c>
      <c r="L106" s="2">
        <f t="shared" si="61"/>
        <v>250</v>
      </c>
      <c r="M106" s="2">
        <f t="shared" si="61"/>
        <v>250</v>
      </c>
      <c r="N106" s="2">
        <f>SUM(B106:M106)</f>
        <v>3000</v>
      </c>
      <c r="O106" s="7"/>
    </row>
    <row r="107" spans="1:15" s="1" customFormat="1" ht="18">
      <c r="A107" s="1" t="s">
        <v>74</v>
      </c>
      <c r="B107" s="2">
        <v>0</v>
      </c>
      <c r="C107" s="2">
        <v>200</v>
      </c>
      <c r="D107" s="2">
        <v>0</v>
      </c>
      <c r="E107" s="2">
        <v>300</v>
      </c>
      <c r="F107" s="2">
        <v>0</v>
      </c>
      <c r="G107" s="2">
        <v>0</v>
      </c>
      <c r="H107" s="2">
        <v>2500</v>
      </c>
      <c r="I107" s="2">
        <f>+G107</f>
        <v>0</v>
      </c>
      <c r="J107" s="2">
        <v>0</v>
      </c>
      <c r="K107" s="2">
        <v>0</v>
      </c>
      <c r="L107" s="2">
        <v>0</v>
      </c>
      <c r="M107" s="2">
        <v>5000</v>
      </c>
      <c r="N107" s="2">
        <f>SUM(B107:M107)</f>
        <v>8000</v>
      </c>
      <c r="O107" s="32"/>
    </row>
    <row r="108" spans="1:15" ht="18">
      <c r="A108" s="3" t="s">
        <v>75</v>
      </c>
      <c r="B108" s="4">
        <v>50</v>
      </c>
      <c r="C108" s="4">
        <f>+B108</f>
        <v>50</v>
      </c>
      <c r="D108" s="4">
        <f aca="true" t="shared" si="62" ref="D108:I108">+C108</f>
        <v>50</v>
      </c>
      <c r="E108" s="4">
        <f t="shared" si="62"/>
        <v>50</v>
      </c>
      <c r="F108" s="4">
        <f t="shared" si="62"/>
        <v>50</v>
      </c>
      <c r="G108" s="4">
        <f t="shared" si="62"/>
        <v>50</v>
      </c>
      <c r="H108" s="4">
        <f t="shared" si="62"/>
        <v>50</v>
      </c>
      <c r="I108" s="4">
        <f t="shared" si="62"/>
        <v>50</v>
      </c>
      <c r="J108" s="4">
        <f>+I108</f>
        <v>50</v>
      </c>
      <c r="K108" s="4">
        <f>+J108</f>
        <v>50</v>
      </c>
      <c r="L108" s="4">
        <f>+K108</f>
        <v>50</v>
      </c>
      <c r="M108" s="4">
        <f>+L108</f>
        <v>50</v>
      </c>
      <c r="N108" s="2">
        <f>SUM(B108:M108)</f>
        <v>600</v>
      </c>
      <c r="O108" s="7"/>
    </row>
    <row r="109" spans="1:15" ht="18">
      <c r="A109" s="3" t="s">
        <v>76</v>
      </c>
      <c r="B109" s="22">
        <f>SUM(B105:B108)</f>
        <v>380</v>
      </c>
      <c r="C109" s="22">
        <f aca="true" t="shared" si="63" ref="C109:N109">SUM(C105:C108)</f>
        <v>580</v>
      </c>
      <c r="D109" s="22">
        <f t="shared" si="63"/>
        <v>380</v>
      </c>
      <c r="E109" s="22">
        <f t="shared" si="63"/>
        <v>680</v>
      </c>
      <c r="F109" s="22">
        <f t="shared" si="63"/>
        <v>380</v>
      </c>
      <c r="G109" s="22">
        <f t="shared" si="63"/>
        <v>380</v>
      </c>
      <c r="H109" s="22">
        <f t="shared" si="63"/>
        <v>2880</v>
      </c>
      <c r="I109" s="22">
        <f t="shared" si="63"/>
        <v>380</v>
      </c>
      <c r="J109" s="22">
        <f t="shared" si="63"/>
        <v>380</v>
      </c>
      <c r="K109" s="22">
        <f t="shared" si="63"/>
        <v>380</v>
      </c>
      <c r="L109" s="22">
        <f t="shared" si="63"/>
        <v>380</v>
      </c>
      <c r="M109" s="22">
        <f t="shared" si="63"/>
        <v>5380</v>
      </c>
      <c r="N109" s="22">
        <f t="shared" si="63"/>
        <v>12560</v>
      </c>
      <c r="O109" s="7"/>
    </row>
    <row r="110" spans="2:15" ht="18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7"/>
    </row>
    <row r="111" spans="1:15" ht="18">
      <c r="A111" s="3" t="s">
        <v>77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7"/>
    </row>
    <row r="112" spans="1:15" ht="18">
      <c r="A112" s="3" t="s">
        <v>71</v>
      </c>
      <c r="B112" s="4">
        <v>2375</v>
      </c>
      <c r="C112" s="4">
        <f>+B112</f>
        <v>2375</v>
      </c>
      <c r="D112" s="4">
        <f aca="true" t="shared" si="64" ref="D112:I114">+C112</f>
        <v>2375</v>
      </c>
      <c r="E112" s="4">
        <f t="shared" si="64"/>
        <v>2375</v>
      </c>
      <c r="F112" s="4">
        <f t="shared" si="64"/>
        <v>2375</v>
      </c>
      <c r="G112" s="4">
        <f t="shared" si="64"/>
        <v>2375</v>
      </c>
      <c r="H112" s="4">
        <f>+G112</f>
        <v>2375</v>
      </c>
      <c r="I112" s="4">
        <f>+G112</f>
        <v>2375</v>
      </c>
      <c r="J112" s="4">
        <f aca="true" t="shared" si="65" ref="J112:M117">+I112</f>
        <v>2375</v>
      </c>
      <c r="K112" s="4">
        <f t="shared" si="65"/>
        <v>2375</v>
      </c>
      <c r="L112" s="4">
        <f t="shared" si="65"/>
        <v>2375</v>
      </c>
      <c r="M112" s="4">
        <f t="shared" si="65"/>
        <v>2375</v>
      </c>
      <c r="N112" s="4">
        <f>SUM(B112:M112)</f>
        <v>28500</v>
      </c>
      <c r="O112" s="7"/>
    </row>
    <row r="113" spans="1:15" ht="18">
      <c r="A113" s="3" t="s">
        <v>132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6000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f>SUM(B113:M113)</f>
        <v>6000</v>
      </c>
      <c r="O113" s="7"/>
    </row>
    <row r="114" spans="1:15" s="1" customFormat="1" ht="18">
      <c r="A114" s="1" t="s">
        <v>127</v>
      </c>
      <c r="B114" s="2">
        <v>267</v>
      </c>
      <c r="C114" s="2">
        <f>+B114</f>
        <v>267</v>
      </c>
      <c r="D114" s="2">
        <f t="shared" si="64"/>
        <v>267</v>
      </c>
      <c r="E114" s="2">
        <f t="shared" si="64"/>
        <v>267</v>
      </c>
      <c r="F114" s="2">
        <f t="shared" si="64"/>
        <v>267</v>
      </c>
      <c r="G114" s="2">
        <f t="shared" si="64"/>
        <v>267</v>
      </c>
      <c r="H114" s="2">
        <f t="shared" si="64"/>
        <v>267</v>
      </c>
      <c r="I114" s="2">
        <f t="shared" si="64"/>
        <v>267</v>
      </c>
      <c r="J114" s="2">
        <f t="shared" si="65"/>
        <v>267</v>
      </c>
      <c r="K114" s="2">
        <f t="shared" si="65"/>
        <v>267</v>
      </c>
      <c r="L114" s="2">
        <f t="shared" si="65"/>
        <v>267</v>
      </c>
      <c r="M114" s="2">
        <f t="shared" si="65"/>
        <v>267</v>
      </c>
      <c r="N114" s="2">
        <f>SUM(B114:M114)</f>
        <v>3204</v>
      </c>
      <c r="O114" s="7"/>
    </row>
    <row r="115" spans="1:15" s="1" customFormat="1" ht="18">
      <c r="A115" s="1" t="s">
        <v>78</v>
      </c>
      <c r="B115" s="2">
        <v>2000</v>
      </c>
      <c r="C115" s="2">
        <f>+B115</f>
        <v>2000</v>
      </c>
      <c r="D115" s="2">
        <f aca="true" t="shared" si="66" ref="D115:I115">+C115</f>
        <v>2000</v>
      </c>
      <c r="E115" s="2">
        <f t="shared" si="66"/>
        <v>2000</v>
      </c>
      <c r="F115" s="2">
        <f t="shared" si="66"/>
        <v>2000</v>
      </c>
      <c r="G115" s="2">
        <f t="shared" si="66"/>
        <v>2000</v>
      </c>
      <c r="H115" s="2">
        <f t="shared" si="66"/>
        <v>2000</v>
      </c>
      <c r="I115" s="2">
        <f t="shared" si="66"/>
        <v>2000</v>
      </c>
      <c r="J115" s="2">
        <f t="shared" si="65"/>
        <v>2000</v>
      </c>
      <c r="K115" s="2">
        <f t="shared" si="65"/>
        <v>2000</v>
      </c>
      <c r="L115" s="2">
        <f t="shared" si="65"/>
        <v>2000</v>
      </c>
      <c r="M115" s="2">
        <f t="shared" si="65"/>
        <v>2000</v>
      </c>
      <c r="N115" s="2">
        <f aca="true" t="shared" si="67" ref="N115:N128">SUM(B115:M115)</f>
        <v>24000</v>
      </c>
      <c r="O115" s="7"/>
    </row>
    <row r="116" spans="1:15" s="1" customFormat="1" ht="18">
      <c r="A116" s="1" t="s">
        <v>79</v>
      </c>
      <c r="B116" s="2">
        <v>100</v>
      </c>
      <c r="C116" s="2">
        <f>+B116</f>
        <v>100</v>
      </c>
      <c r="D116" s="2">
        <f aca="true" t="shared" si="68" ref="D116:I117">+C116</f>
        <v>100</v>
      </c>
      <c r="E116" s="2">
        <f t="shared" si="68"/>
        <v>100</v>
      </c>
      <c r="F116" s="2">
        <f t="shared" si="68"/>
        <v>100</v>
      </c>
      <c r="G116" s="2">
        <f t="shared" si="68"/>
        <v>100</v>
      </c>
      <c r="H116" s="2">
        <f t="shared" si="68"/>
        <v>100</v>
      </c>
      <c r="I116" s="2">
        <f t="shared" si="68"/>
        <v>100</v>
      </c>
      <c r="J116" s="2">
        <f t="shared" si="65"/>
        <v>100</v>
      </c>
      <c r="K116" s="2">
        <f t="shared" si="65"/>
        <v>100</v>
      </c>
      <c r="L116" s="2">
        <f t="shared" si="65"/>
        <v>100</v>
      </c>
      <c r="M116" s="2">
        <f t="shared" si="65"/>
        <v>100</v>
      </c>
      <c r="N116" s="2">
        <f t="shared" si="67"/>
        <v>1200</v>
      </c>
      <c r="O116" s="7"/>
    </row>
    <row r="117" spans="1:15" s="1" customFormat="1" ht="18">
      <c r="A117" s="1" t="s">
        <v>80</v>
      </c>
      <c r="B117" s="2">
        <v>1666.6666666666667</v>
      </c>
      <c r="C117" s="2">
        <f>+B117</f>
        <v>1666.6666666666667</v>
      </c>
      <c r="D117" s="2">
        <f t="shared" si="68"/>
        <v>1666.6666666666667</v>
      </c>
      <c r="E117" s="2">
        <f t="shared" si="68"/>
        <v>1666.6666666666667</v>
      </c>
      <c r="F117" s="2">
        <f t="shared" si="68"/>
        <v>1666.6666666666667</v>
      </c>
      <c r="G117" s="2">
        <f t="shared" si="68"/>
        <v>1666.6666666666667</v>
      </c>
      <c r="H117" s="2">
        <f t="shared" si="68"/>
        <v>1666.6666666666667</v>
      </c>
      <c r="I117" s="2">
        <f t="shared" si="68"/>
        <v>1666.6666666666667</v>
      </c>
      <c r="J117" s="2">
        <f t="shared" si="65"/>
        <v>1666.6666666666667</v>
      </c>
      <c r="K117" s="2">
        <f t="shared" si="65"/>
        <v>1666.6666666666667</v>
      </c>
      <c r="L117" s="2">
        <f t="shared" si="65"/>
        <v>1666.6666666666667</v>
      </c>
      <c r="M117" s="2">
        <f t="shared" si="65"/>
        <v>1666.6666666666667</v>
      </c>
      <c r="N117" s="2">
        <f t="shared" si="67"/>
        <v>20000</v>
      </c>
      <c r="O117" s="7"/>
    </row>
    <row r="118" spans="1:15" s="1" customFormat="1" ht="18">
      <c r="A118" s="1" t="s">
        <v>81</v>
      </c>
      <c r="B118" s="2">
        <v>750</v>
      </c>
      <c r="C118" s="2">
        <f>+B118</f>
        <v>750</v>
      </c>
      <c r="D118" s="2">
        <f aca="true" t="shared" si="69" ref="D118:D128">+C118</f>
        <v>750</v>
      </c>
      <c r="E118" s="2">
        <f aca="true" t="shared" si="70" ref="E118:E128">+D118</f>
        <v>750</v>
      </c>
      <c r="F118" s="2">
        <f aca="true" t="shared" si="71" ref="F118:F128">+E118</f>
        <v>750</v>
      </c>
      <c r="G118" s="2">
        <f aca="true" t="shared" si="72" ref="G118:G128">+F118</f>
        <v>750</v>
      </c>
      <c r="H118" s="2">
        <f aca="true" t="shared" si="73" ref="H118:H128">+G118</f>
        <v>750</v>
      </c>
      <c r="I118" s="2">
        <f aca="true" t="shared" si="74" ref="I118:I128">+H118</f>
        <v>750</v>
      </c>
      <c r="J118" s="2">
        <f aca="true" t="shared" si="75" ref="J118:J128">+I118</f>
        <v>750</v>
      </c>
      <c r="K118" s="2">
        <f aca="true" t="shared" si="76" ref="K118:K128">+J118</f>
        <v>750</v>
      </c>
      <c r="L118" s="2">
        <f aca="true" t="shared" si="77" ref="L118:L128">+K118</f>
        <v>750</v>
      </c>
      <c r="M118" s="2">
        <f aca="true" t="shared" si="78" ref="M118:M128">+L118</f>
        <v>750</v>
      </c>
      <c r="N118" s="2">
        <f t="shared" si="67"/>
        <v>9000</v>
      </c>
      <c r="O118" s="7"/>
    </row>
    <row r="119" spans="1:15" s="1" customFormat="1" ht="18">
      <c r="A119" s="1" t="s">
        <v>131</v>
      </c>
      <c r="B119" s="2">
        <v>125</v>
      </c>
      <c r="C119" s="2">
        <f aca="true" t="shared" si="79" ref="C119:C128">+B119</f>
        <v>125</v>
      </c>
      <c r="D119" s="2">
        <f t="shared" si="69"/>
        <v>125</v>
      </c>
      <c r="E119" s="2">
        <f t="shared" si="70"/>
        <v>125</v>
      </c>
      <c r="F119" s="2">
        <f t="shared" si="71"/>
        <v>125</v>
      </c>
      <c r="G119" s="2">
        <f t="shared" si="72"/>
        <v>125</v>
      </c>
      <c r="H119" s="2">
        <f t="shared" si="73"/>
        <v>125</v>
      </c>
      <c r="I119" s="2">
        <f t="shared" si="74"/>
        <v>125</v>
      </c>
      <c r="J119" s="2">
        <f t="shared" si="75"/>
        <v>125</v>
      </c>
      <c r="K119" s="2">
        <f t="shared" si="76"/>
        <v>125</v>
      </c>
      <c r="L119" s="2">
        <f t="shared" si="77"/>
        <v>125</v>
      </c>
      <c r="M119" s="2">
        <f t="shared" si="78"/>
        <v>125</v>
      </c>
      <c r="N119" s="2">
        <f t="shared" si="67"/>
        <v>1500</v>
      </c>
      <c r="O119" s="7"/>
    </row>
    <row r="120" spans="1:15" s="1" customFormat="1" ht="18">
      <c r="A120" s="1" t="s">
        <v>82</v>
      </c>
      <c r="B120" s="2">
        <v>1250</v>
      </c>
      <c r="C120" s="2">
        <f t="shared" si="79"/>
        <v>1250</v>
      </c>
      <c r="D120" s="2">
        <f t="shared" si="69"/>
        <v>1250</v>
      </c>
      <c r="E120" s="2">
        <f t="shared" si="70"/>
        <v>1250</v>
      </c>
      <c r="F120" s="2">
        <f t="shared" si="71"/>
        <v>1250</v>
      </c>
      <c r="G120" s="2">
        <f t="shared" si="72"/>
        <v>1250</v>
      </c>
      <c r="H120" s="2">
        <f t="shared" si="73"/>
        <v>1250</v>
      </c>
      <c r="I120" s="2">
        <f t="shared" si="74"/>
        <v>1250</v>
      </c>
      <c r="J120" s="2">
        <f t="shared" si="75"/>
        <v>1250</v>
      </c>
      <c r="K120" s="2">
        <f t="shared" si="76"/>
        <v>1250</v>
      </c>
      <c r="L120" s="2">
        <f t="shared" si="77"/>
        <v>1250</v>
      </c>
      <c r="M120" s="2">
        <f t="shared" si="78"/>
        <v>1250</v>
      </c>
      <c r="N120" s="2">
        <f t="shared" si="67"/>
        <v>15000</v>
      </c>
      <c r="O120" s="7"/>
    </row>
    <row r="121" spans="1:15" s="1" customFormat="1" ht="18">
      <c r="A121" s="1" t="s">
        <v>83</v>
      </c>
      <c r="B121" s="2">
        <v>85</v>
      </c>
      <c r="C121" s="2">
        <f>+B121</f>
        <v>85</v>
      </c>
      <c r="D121" s="2">
        <f t="shared" si="69"/>
        <v>85</v>
      </c>
      <c r="E121" s="2">
        <f t="shared" si="70"/>
        <v>85</v>
      </c>
      <c r="F121" s="2">
        <f t="shared" si="71"/>
        <v>85</v>
      </c>
      <c r="G121" s="2">
        <f t="shared" si="72"/>
        <v>85</v>
      </c>
      <c r="H121" s="2">
        <f t="shared" si="73"/>
        <v>85</v>
      </c>
      <c r="I121" s="2">
        <f t="shared" si="74"/>
        <v>85</v>
      </c>
      <c r="J121" s="2">
        <f t="shared" si="75"/>
        <v>85</v>
      </c>
      <c r="K121" s="2">
        <f t="shared" si="76"/>
        <v>85</v>
      </c>
      <c r="L121" s="2">
        <f t="shared" si="77"/>
        <v>85</v>
      </c>
      <c r="M121" s="2">
        <f t="shared" si="78"/>
        <v>85</v>
      </c>
      <c r="N121" s="2">
        <f t="shared" si="67"/>
        <v>1020</v>
      </c>
      <c r="O121" s="7"/>
    </row>
    <row r="122" spans="1:15" s="1" customFormat="1" ht="18">
      <c r="A122" s="1" t="s">
        <v>84</v>
      </c>
      <c r="B122" s="2">
        <f>73+150</f>
        <v>223</v>
      </c>
      <c r="C122" s="2">
        <f t="shared" si="79"/>
        <v>223</v>
      </c>
      <c r="D122" s="2">
        <f t="shared" si="69"/>
        <v>223</v>
      </c>
      <c r="E122" s="2">
        <f t="shared" si="70"/>
        <v>223</v>
      </c>
      <c r="F122" s="2">
        <f t="shared" si="71"/>
        <v>223</v>
      </c>
      <c r="G122" s="2">
        <f t="shared" si="72"/>
        <v>223</v>
      </c>
      <c r="H122" s="2">
        <f t="shared" si="73"/>
        <v>223</v>
      </c>
      <c r="I122" s="2">
        <f t="shared" si="74"/>
        <v>223</v>
      </c>
      <c r="J122" s="2">
        <f t="shared" si="75"/>
        <v>223</v>
      </c>
      <c r="K122" s="2">
        <f t="shared" si="76"/>
        <v>223</v>
      </c>
      <c r="L122" s="2">
        <f t="shared" si="77"/>
        <v>223</v>
      </c>
      <c r="M122" s="2">
        <f t="shared" si="78"/>
        <v>223</v>
      </c>
      <c r="N122" s="2">
        <f t="shared" si="67"/>
        <v>2676</v>
      </c>
      <c r="O122" s="7"/>
    </row>
    <row r="123" spans="1:15" s="1" customFormat="1" ht="18">
      <c r="A123" s="1" t="s">
        <v>85</v>
      </c>
      <c r="B123" s="2">
        <v>75</v>
      </c>
      <c r="C123" s="2">
        <f t="shared" si="79"/>
        <v>75</v>
      </c>
      <c r="D123" s="2">
        <f t="shared" si="69"/>
        <v>75</v>
      </c>
      <c r="E123" s="2">
        <f t="shared" si="70"/>
        <v>75</v>
      </c>
      <c r="F123" s="2">
        <f t="shared" si="71"/>
        <v>75</v>
      </c>
      <c r="G123" s="2">
        <f t="shared" si="72"/>
        <v>75</v>
      </c>
      <c r="H123" s="2">
        <f t="shared" si="73"/>
        <v>75</v>
      </c>
      <c r="I123" s="2">
        <f t="shared" si="74"/>
        <v>75</v>
      </c>
      <c r="J123" s="2">
        <f t="shared" si="75"/>
        <v>75</v>
      </c>
      <c r="K123" s="2">
        <f t="shared" si="76"/>
        <v>75</v>
      </c>
      <c r="L123" s="2">
        <f t="shared" si="77"/>
        <v>75</v>
      </c>
      <c r="M123" s="2">
        <f t="shared" si="78"/>
        <v>75</v>
      </c>
      <c r="N123" s="2">
        <f t="shared" si="67"/>
        <v>900</v>
      </c>
      <c r="O123" s="7"/>
    </row>
    <row r="124" spans="1:15" s="1" customFormat="1" ht="18">
      <c r="A124" s="1" t="s">
        <v>86</v>
      </c>
      <c r="B124" s="2">
        <v>350</v>
      </c>
      <c r="C124" s="2">
        <f t="shared" si="79"/>
        <v>350</v>
      </c>
      <c r="D124" s="2">
        <f t="shared" si="69"/>
        <v>350</v>
      </c>
      <c r="E124" s="2">
        <f t="shared" si="70"/>
        <v>350</v>
      </c>
      <c r="F124" s="2">
        <f t="shared" si="71"/>
        <v>350</v>
      </c>
      <c r="G124" s="2">
        <f t="shared" si="72"/>
        <v>350</v>
      </c>
      <c r="H124" s="2">
        <f t="shared" si="73"/>
        <v>350</v>
      </c>
      <c r="I124" s="2">
        <f t="shared" si="74"/>
        <v>350</v>
      </c>
      <c r="J124" s="2">
        <f t="shared" si="75"/>
        <v>350</v>
      </c>
      <c r="K124" s="2">
        <f t="shared" si="76"/>
        <v>350</v>
      </c>
      <c r="L124" s="2">
        <f t="shared" si="77"/>
        <v>350</v>
      </c>
      <c r="M124" s="2">
        <f t="shared" si="78"/>
        <v>350</v>
      </c>
      <c r="N124" s="2">
        <f t="shared" si="67"/>
        <v>4200</v>
      </c>
      <c r="O124" s="7"/>
    </row>
    <row r="125" spans="1:15" s="1" customFormat="1" ht="18">
      <c r="A125" s="1" t="s">
        <v>87</v>
      </c>
      <c r="B125" s="2">
        <v>333</v>
      </c>
      <c r="C125" s="2">
        <f t="shared" si="79"/>
        <v>333</v>
      </c>
      <c r="D125" s="2">
        <f t="shared" si="69"/>
        <v>333</v>
      </c>
      <c r="E125" s="2">
        <f t="shared" si="70"/>
        <v>333</v>
      </c>
      <c r="F125" s="2">
        <f t="shared" si="71"/>
        <v>333</v>
      </c>
      <c r="G125" s="2">
        <f t="shared" si="72"/>
        <v>333</v>
      </c>
      <c r="H125" s="2">
        <f t="shared" si="73"/>
        <v>333</v>
      </c>
      <c r="I125" s="2">
        <f t="shared" si="74"/>
        <v>333</v>
      </c>
      <c r="J125" s="2">
        <f t="shared" si="75"/>
        <v>333</v>
      </c>
      <c r="K125" s="2">
        <f t="shared" si="76"/>
        <v>333</v>
      </c>
      <c r="L125" s="2">
        <f t="shared" si="77"/>
        <v>333</v>
      </c>
      <c r="M125" s="2">
        <f t="shared" si="78"/>
        <v>333</v>
      </c>
      <c r="N125" s="2">
        <f t="shared" si="67"/>
        <v>3996</v>
      </c>
      <c r="O125" s="7"/>
    </row>
    <row r="126" spans="1:15" s="1" customFormat="1" ht="18">
      <c r="A126" s="1" t="s">
        <v>88</v>
      </c>
      <c r="B126" s="2">
        <v>168</v>
      </c>
      <c r="C126" s="2">
        <f t="shared" si="79"/>
        <v>168</v>
      </c>
      <c r="D126" s="2">
        <f t="shared" si="69"/>
        <v>168</v>
      </c>
      <c r="E126" s="2">
        <f t="shared" si="70"/>
        <v>168</v>
      </c>
      <c r="F126" s="2">
        <f t="shared" si="71"/>
        <v>168</v>
      </c>
      <c r="G126" s="2">
        <f t="shared" si="72"/>
        <v>168</v>
      </c>
      <c r="H126" s="2">
        <f t="shared" si="73"/>
        <v>168</v>
      </c>
      <c r="I126" s="2">
        <f t="shared" si="74"/>
        <v>168</v>
      </c>
      <c r="J126" s="2">
        <f t="shared" si="75"/>
        <v>168</v>
      </c>
      <c r="K126" s="2">
        <f t="shared" si="76"/>
        <v>168</v>
      </c>
      <c r="L126" s="2">
        <f t="shared" si="77"/>
        <v>168</v>
      </c>
      <c r="M126" s="2">
        <f t="shared" si="78"/>
        <v>168</v>
      </c>
      <c r="N126" s="2">
        <f t="shared" si="67"/>
        <v>2016</v>
      </c>
      <c r="O126" s="7"/>
    </row>
    <row r="127" spans="1:15" s="1" customFormat="1" ht="18">
      <c r="A127" s="1" t="s">
        <v>89</v>
      </c>
      <c r="B127" s="2">
        <v>200</v>
      </c>
      <c r="C127" s="2">
        <f t="shared" si="79"/>
        <v>200</v>
      </c>
      <c r="D127" s="2">
        <f t="shared" si="69"/>
        <v>200</v>
      </c>
      <c r="E127" s="2">
        <f t="shared" si="70"/>
        <v>200</v>
      </c>
      <c r="F127" s="2">
        <f t="shared" si="71"/>
        <v>200</v>
      </c>
      <c r="G127" s="2">
        <f t="shared" si="72"/>
        <v>200</v>
      </c>
      <c r="H127" s="2">
        <f t="shared" si="73"/>
        <v>200</v>
      </c>
      <c r="I127" s="2">
        <f t="shared" si="74"/>
        <v>200</v>
      </c>
      <c r="J127" s="2">
        <f t="shared" si="75"/>
        <v>200</v>
      </c>
      <c r="K127" s="2">
        <f t="shared" si="76"/>
        <v>200</v>
      </c>
      <c r="L127" s="2">
        <f t="shared" si="77"/>
        <v>200</v>
      </c>
      <c r="M127" s="2">
        <f t="shared" si="78"/>
        <v>200</v>
      </c>
      <c r="N127" s="2">
        <f t="shared" si="67"/>
        <v>2400</v>
      </c>
      <c r="O127" s="7"/>
    </row>
    <row r="128" spans="1:15" s="1" customFormat="1" ht="18">
      <c r="A128" s="1" t="s">
        <v>90</v>
      </c>
      <c r="B128" s="2">
        <v>210</v>
      </c>
      <c r="C128" s="2">
        <f t="shared" si="79"/>
        <v>210</v>
      </c>
      <c r="D128" s="2">
        <f t="shared" si="69"/>
        <v>210</v>
      </c>
      <c r="E128" s="2">
        <f t="shared" si="70"/>
        <v>210</v>
      </c>
      <c r="F128" s="2">
        <f t="shared" si="71"/>
        <v>210</v>
      </c>
      <c r="G128" s="2">
        <f t="shared" si="72"/>
        <v>210</v>
      </c>
      <c r="H128" s="2">
        <f t="shared" si="73"/>
        <v>210</v>
      </c>
      <c r="I128" s="2">
        <f t="shared" si="74"/>
        <v>210</v>
      </c>
      <c r="J128" s="2">
        <f t="shared" si="75"/>
        <v>210</v>
      </c>
      <c r="K128" s="2">
        <f t="shared" si="76"/>
        <v>210</v>
      </c>
      <c r="L128" s="2">
        <f t="shared" si="77"/>
        <v>210</v>
      </c>
      <c r="M128" s="2">
        <f t="shared" si="78"/>
        <v>210</v>
      </c>
      <c r="N128" s="2">
        <f t="shared" si="67"/>
        <v>2520</v>
      </c>
      <c r="O128" s="7"/>
    </row>
    <row r="129" spans="1:15" ht="18">
      <c r="A129" s="3" t="s">
        <v>91</v>
      </c>
      <c r="B129" s="22">
        <f aca="true" t="shared" si="80" ref="B129:N129">SUM(B112:B128)</f>
        <v>10177.666666666668</v>
      </c>
      <c r="C129" s="22">
        <f t="shared" si="80"/>
        <v>10177.666666666668</v>
      </c>
      <c r="D129" s="22">
        <f t="shared" si="80"/>
        <v>10177.666666666668</v>
      </c>
      <c r="E129" s="22">
        <f t="shared" si="80"/>
        <v>10177.666666666668</v>
      </c>
      <c r="F129" s="22">
        <f t="shared" si="80"/>
        <v>10177.666666666668</v>
      </c>
      <c r="G129" s="22">
        <f t="shared" si="80"/>
        <v>10177.666666666668</v>
      </c>
      <c r="H129" s="22">
        <f t="shared" si="80"/>
        <v>16177.666666666666</v>
      </c>
      <c r="I129" s="22">
        <f t="shared" si="80"/>
        <v>10177.666666666668</v>
      </c>
      <c r="J129" s="22">
        <f t="shared" si="80"/>
        <v>10177.666666666668</v>
      </c>
      <c r="K129" s="22">
        <f t="shared" si="80"/>
        <v>10177.666666666668</v>
      </c>
      <c r="L129" s="22">
        <f t="shared" si="80"/>
        <v>10177.666666666668</v>
      </c>
      <c r="M129" s="22">
        <f t="shared" si="80"/>
        <v>10177.666666666668</v>
      </c>
      <c r="N129" s="22">
        <f t="shared" si="80"/>
        <v>128132</v>
      </c>
      <c r="O129" s="7"/>
    </row>
    <row r="130" spans="2:15" ht="18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"/>
    </row>
    <row r="131" spans="1:15" ht="18">
      <c r="A131" s="3" t="s">
        <v>92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7"/>
    </row>
    <row r="132" spans="1:17" ht="18">
      <c r="A132" s="3" t="s">
        <v>113</v>
      </c>
      <c r="B132" s="4">
        <v>1250</v>
      </c>
      <c r="C132" s="4">
        <f>+B132:B132</f>
        <v>1250</v>
      </c>
      <c r="D132" s="4">
        <f aca="true" t="shared" si="81" ref="D132:M132">+C132</f>
        <v>1250</v>
      </c>
      <c r="E132" s="4">
        <f t="shared" si="81"/>
        <v>1250</v>
      </c>
      <c r="F132" s="4">
        <f t="shared" si="81"/>
        <v>1250</v>
      </c>
      <c r="G132" s="4">
        <f t="shared" si="81"/>
        <v>1250</v>
      </c>
      <c r="H132" s="4">
        <f t="shared" si="81"/>
        <v>1250</v>
      </c>
      <c r="I132" s="4">
        <f t="shared" si="81"/>
        <v>1250</v>
      </c>
      <c r="J132" s="4">
        <f t="shared" si="81"/>
        <v>1250</v>
      </c>
      <c r="K132" s="4">
        <f t="shared" si="81"/>
        <v>1250</v>
      </c>
      <c r="L132" s="4">
        <f t="shared" si="81"/>
        <v>1250</v>
      </c>
      <c r="M132" s="4">
        <f t="shared" si="81"/>
        <v>1250</v>
      </c>
      <c r="N132" s="33">
        <f>SUM(B132:M132)</f>
        <v>15000</v>
      </c>
      <c r="O132" s="7"/>
      <c r="Q132" s="4"/>
    </row>
    <row r="133" spans="1:15" s="34" customFormat="1" ht="18">
      <c r="A133" s="34" t="s">
        <v>93</v>
      </c>
      <c r="B133" s="35">
        <v>0</v>
      </c>
      <c r="C133" s="35">
        <f>+B133</f>
        <v>0</v>
      </c>
      <c r="D133" s="35">
        <f aca="true" t="shared" si="82" ref="D133:I133">+C133</f>
        <v>0</v>
      </c>
      <c r="E133" s="35">
        <f t="shared" si="82"/>
        <v>0</v>
      </c>
      <c r="F133" s="35">
        <f t="shared" si="82"/>
        <v>0</v>
      </c>
      <c r="G133" s="35">
        <f t="shared" si="82"/>
        <v>0</v>
      </c>
      <c r="H133" s="35">
        <f t="shared" si="82"/>
        <v>0</v>
      </c>
      <c r="I133" s="35">
        <f t="shared" si="82"/>
        <v>0</v>
      </c>
      <c r="J133" s="35">
        <f>+I133</f>
        <v>0</v>
      </c>
      <c r="K133" s="35">
        <f>+J133</f>
        <v>0</v>
      </c>
      <c r="L133" s="35">
        <f>+K133</f>
        <v>0</v>
      </c>
      <c r="M133" s="35">
        <f>+L133</f>
        <v>0</v>
      </c>
      <c r="N133" s="35">
        <f>SUM(B133:M133)</f>
        <v>0</v>
      </c>
      <c r="O133" s="7"/>
    </row>
    <row r="134" spans="1:15" ht="18">
      <c r="A134" s="3" t="s">
        <v>94</v>
      </c>
      <c r="B134" s="22">
        <f>SUM(B132:B133)</f>
        <v>1250</v>
      </c>
      <c r="C134" s="22">
        <f aca="true" t="shared" si="83" ref="C134:N134">SUM(C132:C133)</f>
        <v>1250</v>
      </c>
      <c r="D134" s="22">
        <f t="shared" si="83"/>
        <v>1250</v>
      </c>
      <c r="E134" s="22">
        <f t="shared" si="83"/>
        <v>1250</v>
      </c>
      <c r="F134" s="22">
        <f t="shared" si="83"/>
        <v>1250</v>
      </c>
      <c r="G134" s="22">
        <f t="shared" si="83"/>
        <v>1250</v>
      </c>
      <c r="H134" s="22">
        <f t="shared" si="83"/>
        <v>1250</v>
      </c>
      <c r="I134" s="22">
        <f t="shared" si="83"/>
        <v>1250</v>
      </c>
      <c r="J134" s="22">
        <f t="shared" si="83"/>
        <v>1250</v>
      </c>
      <c r="K134" s="22">
        <f t="shared" si="83"/>
        <v>1250</v>
      </c>
      <c r="L134" s="22">
        <f t="shared" si="83"/>
        <v>1250</v>
      </c>
      <c r="M134" s="22">
        <f>SUM(M132:M133)</f>
        <v>1250</v>
      </c>
      <c r="N134" s="22">
        <f t="shared" si="83"/>
        <v>15000</v>
      </c>
      <c r="O134" s="7"/>
    </row>
    <row r="135" spans="2:15" ht="18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7"/>
    </row>
    <row r="136" spans="1:15" ht="18">
      <c r="A136" s="3" t="s">
        <v>95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7"/>
    </row>
    <row r="137" spans="1:15" s="36" customFormat="1" ht="18">
      <c r="A137" s="36" t="s">
        <v>96</v>
      </c>
      <c r="B137" s="33">
        <v>16250</v>
      </c>
      <c r="C137" s="33">
        <f>+B137</f>
        <v>16250</v>
      </c>
      <c r="D137" s="33">
        <f aca="true" t="shared" si="84" ref="D137:M137">+C137</f>
        <v>16250</v>
      </c>
      <c r="E137" s="33">
        <f t="shared" si="84"/>
        <v>16250</v>
      </c>
      <c r="F137" s="33">
        <f t="shared" si="84"/>
        <v>16250</v>
      </c>
      <c r="G137" s="33">
        <f t="shared" si="84"/>
        <v>16250</v>
      </c>
      <c r="H137" s="33">
        <f t="shared" si="84"/>
        <v>16250</v>
      </c>
      <c r="I137" s="33">
        <f t="shared" si="84"/>
        <v>16250</v>
      </c>
      <c r="J137" s="33">
        <f t="shared" si="84"/>
        <v>16250</v>
      </c>
      <c r="K137" s="33">
        <f t="shared" si="84"/>
        <v>16250</v>
      </c>
      <c r="L137" s="33">
        <f t="shared" si="84"/>
        <v>16250</v>
      </c>
      <c r="M137" s="33">
        <f t="shared" si="84"/>
        <v>16250</v>
      </c>
      <c r="N137" s="33">
        <f>SUM(B137:M137)</f>
        <v>195000</v>
      </c>
      <c r="O137" s="7"/>
    </row>
    <row r="138" spans="1:15" ht="18">
      <c r="A138" s="3" t="s">
        <v>97</v>
      </c>
      <c r="B138" s="4">
        <v>253</v>
      </c>
      <c r="C138" s="4">
        <f>+B138</f>
        <v>253</v>
      </c>
      <c r="D138" s="4">
        <f aca="true" t="shared" si="85" ref="D138:L138">+C138</f>
        <v>253</v>
      </c>
      <c r="E138" s="4">
        <f t="shared" si="85"/>
        <v>253</v>
      </c>
      <c r="F138" s="4">
        <f t="shared" si="85"/>
        <v>253</v>
      </c>
      <c r="G138" s="4">
        <f t="shared" si="85"/>
        <v>253</v>
      </c>
      <c r="H138" s="4">
        <f t="shared" si="85"/>
        <v>253</v>
      </c>
      <c r="I138" s="4">
        <f t="shared" si="85"/>
        <v>253</v>
      </c>
      <c r="J138" s="4">
        <f t="shared" si="85"/>
        <v>253</v>
      </c>
      <c r="K138" s="4">
        <f t="shared" si="85"/>
        <v>253</v>
      </c>
      <c r="L138" s="4">
        <f t="shared" si="85"/>
        <v>253</v>
      </c>
      <c r="M138" s="4">
        <f>+L138</f>
        <v>253</v>
      </c>
      <c r="N138" s="4">
        <f>SUM(B138:M138)</f>
        <v>3036</v>
      </c>
      <c r="O138" s="7"/>
    </row>
    <row r="139" spans="1:15" ht="18">
      <c r="A139" s="3" t="s">
        <v>98</v>
      </c>
      <c r="B139" s="22">
        <f>+B138+B137</f>
        <v>16503</v>
      </c>
      <c r="C139" s="22">
        <f aca="true" t="shared" si="86" ref="C139:N139">+C138+C137</f>
        <v>16503</v>
      </c>
      <c r="D139" s="22">
        <f t="shared" si="86"/>
        <v>16503</v>
      </c>
      <c r="E139" s="22">
        <f t="shared" si="86"/>
        <v>16503</v>
      </c>
      <c r="F139" s="22">
        <f t="shared" si="86"/>
        <v>16503</v>
      </c>
      <c r="G139" s="22">
        <f t="shared" si="86"/>
        <v>16503</v>
      </c>
      <c r="H139" s="22">
        <f t="shared" si="86"/>
        <v>16503</v>
      </c>
      <c r="I139" s="22">
        <f t="shared" si="86"/>
        <v>16503</v>
      </c>
      <c r="J139" s="22">
        <f t="shared" si="86"/>
        <v>16503</v>
      </c>
      <c r="K139" s="22">
        <f t="shared" si="86"/>
        <v>16503</v>
      </c>
      <c r="L139" s="22">
        <f t="shared" si="86"/>
        <v>16503</v>
      </c>
      <c r="M139" s="22">
        <f t="shared" si="86"/>
        <v>16503</v>
      </c>
      <c r="N139" s="22">
        <f t="shared" si="86"/>
        <v>198036</v>
      </c>
      <c r="O139" s="7"/>
    </row>
    <row r="140" spans="2:15" ht="18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7"/>
    </row>
    <row r="141" spans="1:15" ht="18">
      <c r="A141" s="3" t="s">
        <v>136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7"/>
    </row>
    <row r="142" spans="1:15" ht="18">
      <c r="A142" s="3" t="s">
        <v>137</v>
      </c>
      <c r="B142" s="4">
        <v>75</v>
      </c>
      <c r="C142" s="4">
        <f>+B142</f>
        <v>75</v>
      </c>
      <c r="D142" s="4">
        <f aca="true" t="shared" si="87" ref="D142:M142">+C142</f>
        <v>75</v>
      </c>
      <c r="E142" s="4">
        <f t="shared" si="87"/>
        <v>75</v>
      </c>
      <c r="F142" s="4">
        <f t="shared" si="87"/>
        <v>75</v>
      </c>
      <c r="G142" s="4">
        <f t="shared" si="87"/>
        <v>75</v>
      </c>
      <c r="H142" s="4">
        <f t="shared" si="87"/>
        <v>75</v>
      </c>
      <c r="I142" s="4">
        <f t="shared" si="87"/>
        <v>75</v>
      </c>
      <c r="J142" s="4">
        <f t="shared" si="87"/>
        <v>75</v>
      </c>
      <c r="K142" s="4">
        <f t="shared" si="87"/>
        <v>75</v>
      </c>
      <c r="L142" s="4">
        <f t="shared" si="87"/>
        <v>75</v>
      </c>
      <c r="M142" s="4">
        <f t="shared" si="87"/>
        <v>75</v>
      </c>
      <c r="N142" s="5">
        <f>SUM(B142:M142)</f>
        <v>900</v>
      </c>
      <c r="O142" s="7"/>
    </row>
    <row r="143" spans="1:15" s="29" customFormat="1" ht="18">
      <c r="A143" s="29" t="s">
        <v>138</v>
      </c>
      <c r="B143" s="5">
        <v>150</v>
      </c>
      <c r="C143" s="5">
        <v>150</v>
      </c>
      <c r="D143" s="5">
        <f>+C143</f>
        <v>150</v>
      </c>
      <c r="E143" s="5">
        <f>+D143</f>
        <v>150</v>
      </c>
      <c r="F143" s="5">
        <f>+E143</f>
        <v>150</v>
      </c>
      <c r="G143" s="5">
        <v>250</v>
      </c>
      <c r="H143" s="5">
        <v>250</v>
      </c>
      <c r="I143" s="5">
        <v>250</v>
      </c>
      <c r="J143" s="5">
        <v>150</v>
      </c>
      <c r="K143" s="5">
        <f>+J143</f>
        <v>150</v>
      </c>
      <c r="L143" s="5">
        <f>+K143</f>
        <v>150</v>
      </c>
      <c r="M143" s="5">
        <f>+L143</f>
        <v>150</v>
      </c>
      <c r="N143" s="5">
        <f>SUM(B143:M143)</f>
        <v>2100</v>
      </c>
      <c r="O143" s="7"/>
    </row>
    <row r="144" spans="1:15" ht="18">
      <c r="A144" s="3" t="s">
        <v>99</v>
      </c>
      <c r="B144" s="22">
        <f>SUM(B142:B143)</f>
        <v>225</v>
      </c>
      <c r="C144" s="22">
        <f aca="true" t="shared" si="88" ref="C144:N144">SUM(C142:C143)</f>
        <v>225</v>
      </c>
      <c r="D144" s="22">
        <f t="shared" si="88"/>
        <v>225</v>
      </c>
      <c r="E144" s="22">
        <f t="shared" si="88"/>
        <v>225</v>
      </c>
      <c r="F144" s="22">
        <f t="shared" si="88"/>
        <v>225</v>
      </c>
      <c r="G144" s="22">
        <f t="shared" si="88"/>
        <v>325</v>
      </c>
      <c r="H144" s="22">
        <f t="shared" si="88"/>
        <v>325</v>
      </c>
      <c r="I144" s="22">
        <f t="shared" si="88"/>
        <v>325</v>
      </c>
      <c r="J144" s="22">
        <f t="shared" si="88"/>
        <v>225</v>
      </c>
      <c r="K144" s="22">
        <f t="shared" si="88"/>
        <v>225</v>
      </c>
      <c r="L144" s="22">
        <f t="shared" si="88"/>
        <v>225</v>
      </c>
      <c r="M144" s="22">
        <f t="shared" si="88"/>
        <v>225</v>
      </c>
      <c r="N144" s="22">
        <f t="shared" si="88"/>
        <v>3000</v>
      </c>
      <c r="O144" s="7"/>
    </row>
    <row r="145" spans="2:15" ht="18.75" thickBo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7"/>
    </row>
    <row r="146" spans="1:15" s="18" customFormat="1" ht="18.75" thickBot="1">
      <c r="A146" s="18" t="s">
        <v>100</v>
      </c>
      <c r="B146" s="19">
        <f aca="true" t="shared" si="89" ref="B146:N146">+B97+B102+B109+B129+B134+B139+B144</f>
        <v>28985.666666666668</v>
      </c>
      <c r="C146" s="19">
        <f t="shared" si="89"/>
        <v>29185.666666666668</v>
      </c>
      <c r="D146" s="19">
        <f t="shared" si="89"/>
        <v>28985.666666666668</v>
      </c>
      <c r="E146" s="19">
        <f t="shared" si="89"/>
        <v>30285.666666666668</v>
      </c>
      <c r="F146" s="19">
        <f t="shared" si="89"/>
        <v>35985.66666666667</v>
      </c>
      <c r="G146" s="19">
        <f t="shared" si="89"/>
        <v>36085.66666666667</v>
      </c>
      <c r="H146" s="19">
        <f t="shared" si="89"/>
        <v>44585.666666666664</v>
      </c>
      <c r="I146" s="19">
        <f t="shared" si="89"/>
        <v>36085.66666666667</v>
      </c>
      <c r="J146" s="19">
        <f t="shared" si="89"/>
        <v>29985.666666666668</v>
      </c>
      <c r="K146" s="19">
        <f t="shared" si="89"/>
        <v>28985.666666666668</v>
      </c>
      <c r="L146" s="19">
        <f t="shared" si="89"/>
        <v>28985.666666666668</v>
      </c>
      <c r="M146" s="19">
        <f t="shared" si="89"/>
        <v>33985.66666666667</v>
      </c>
      <c r="N146" s="19">
        <f t="shared" si="89"/>
        <v>392128</v>
      </c>
      <c r="O146" s="31"/>
    </row>
    <row r="147" spans="2:15" ht="18.75" thickBo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7"/>
    </row>
    <row r="148" spans="1:15" s="18" customFormat="1" ht="18.75" thickBot="1">
      <c r="A148" s="37" t="s">
        <v>104</v>
      </c>
      <c r="B148" s="19">
        <f aca="true" t="shared" si="90" ref="B148:N148">+B37+B71+B89+B146</f>
        <v>130527.95000000001</v>
      </c>
      <c r="C148" s="19">
        <f t="shared" si="90"/>
        <v>130724.95000000001</v>
      </c>
      <c r="D148" s="19">
        <f t="shared" si="90"/>
        <v>112524.95000000001</v>
      </c>
      <c r="E148" s="19">
        <f t="shared" si="90"/>
        <v>98824.95000000001</v>
      </c>
      <c r="F148" s="19">
        <f t="shared" si="90"/>
        <v>104524.95000000001</v>
      </c>
      <c r="G148" s="19">
        <f t="shared" si="90"/>
        <v>106749.95000000001</v>
      </c>
      <c r="H148" s="19">
        <f t="shared" si="90"/>
        <v>115249.95000000001</v>
      </c>
      <c r="I148" s="19">
        <f t="shared" si="90"/>
        <v>106749.95000000001</v>
      </c>
      <c r="J148" s="19">
        <f t="shared" si="90"/>
        <v>100649.95000000001</v>
      </c>
      <c r="K148" s="19">
        <f t="shared" si="90"/>
        <v>97524.95000000001</v>
      </c>
      <c r="L148" s="19">
        <f t="shared" si="90"/>
        <v>97524.95000000001</v>
      </c>
      <c r="M148" s="19">
        <f t="shared" si="90"/>
        <v>124524.95000000001</v>
      </c>
      <c r="N148" s="19">
        <f t="shared" si="90"/>
        <v>1292094.48</v>
      </c>
      <c r="O148" s="28"/>
    </row>
    <row r="149" spans="2:15" ht="18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7"/>
    </row>
    <row r="150" spans="1:15" ht="18.75">
      <c r="A150" s="23" t="s">
        <v>101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7"/>
    </row>
    <row r="151" spans="1:15" ht="18.75" thickBot="1">
      <c r="A151" s="3" t="s">
        <v>102</v>
      </c>
      <c r="B151" s="4">
        <v>25000</v>
      </c>
      <c r="C151" s="4">
        <f>+B151</f>
        <v>25000</v>
      </c>
      <c r="D151" s="4">
        <f aca="true" t="shared" si="91" ref="D151:I151">+C151</f>
        <v>25000</v>
      </c>
      <c r="E151" s="4">
        <v>30000</v>
      </c>
      <c r="F151" s="4">
        <v>30000</v>
      </c>
      <c r="G151" s="4">
        <v>25000</v>
      </c>
      <c r="H151" s="4">
        <f t="shared" si="91"/>
        <v>25000</v>
      </c>
      <c r="I151" s="4">
        <f t="shared" si="91"/>
        <v>25000</v>
      </c>
      <c r="J151" s="4">
        <v>30000</v>
      </c>
      <c r="K151" s="4">
        <v>25000</v>
      </c>
      <c r="L151" s="4">
        <v>30000</v>
      </c>
      <c r="M151" s="4">
        <v>26897</v>
      </c>
      <c r="N151" s="4">
        <f>SUM(B151:M151)</f>
        <v>321897</v>
      </c>
      <c r="O151" s="7"/>
    </row>
    <row r="152" spans="1:15" s="18" customFormat="1" ht="18.75" thickBot="1">
      <c r="A152" s="18" t="s">
        <v>103</v>
      </c>
      <c r="B152" s="19">
        <f>+B151</f>
        <v>25000</v>
      </c>
      <c r="C152" s="19">
        <f aca="true" t="shared" si="92" ref="C152:N152">+C151</f>
        <v>25000</v>
      </c>
      <c r="D152" s="19">
        <f t="shared" si="92"/>
        <v>25000</v>
      </c>
      <c r="E152" s="19">
        <f t="shared" si="92"/>
        <v>30000</v>
      </c>
      <c r="F152" s="19">
        <f t="shared" si="92"/>
        <v>30000</v>
      </c>
      <c r="G152" s="19">
        <f t="shared" si="92"/>
        <v>25000</v>
      </c>
      <c r="H152" s="19">
        <f t="shared" si="92"/>
        <v>25000</v>
      </c>
      <c r="I152" s="19">
        <f t="shared" si="92"/>
        <v>25000</v>
      </c>
      <c r="J152" s="19">
        <f t="shared" si="92"/>
        <v>30000</v>
      </c>
      <c r="K152" s="19">
        <f t="shared" si="92"/>
        <v>25000</v>
      </c>
      <c r="L152" s="19">
        <f t="shared" si="92"/>
        <v>30000</v>
      </c>
      <c r="M152" s="19">
        <f t="shared" si="92"/>
        <v>26897</v>
      </c>
      <c r="N152" s="19">
        <f t="shared" si="92"/>
        <v>321897</v>
      </c>
      <c r="O152" s="31"/>
    </row>
    <row r="153" spans="2:15" ht="18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7"/>
    </row>
    <row r="154" spans="2:15" ht="18.75" thickBo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7"/>
    </row>
    <row r="155" spans="1:15" s="18" customFormat="1" ht="18.75" thickBot="1">
      <c r="A155" s="18" t="s">
        <v>105</v>
      </c>
      <c r="B155" s="19">
        <f aca="true" t="shared" si="93" ref="B155:N155">+B148+B152</f>
        <v>155527.95</v>
      </c>
      <c r="C155" s="19">
        <f t="shared" si="93"/>
        <v>155724.95</v>
      </c>
      <c r="D155" s="19">
        <f t="shared" si="93"/>
        <v>137524.95</v>
      </c>
      <c r="E155" s="19">
        <f t="shared" si="93"/>
        <v>128824.95000000001</v>
      </c>
      <c r="F155" s="19">
        <f t="shared" si="93"/>
        <v>134524.95</v>
      </c>
      <c r="G155" s="19">
        <f t="shared" si="93"/>
        <v>131749.95</v>
      </c>
      <c r="H155" s="19">
        <f t="shared" si="93"/>
        <v>140249.95</v>
      </c>
      <c r="I155" s="19">
        <f t="shared" si="93"/>
        <v>131749.95</v>
      </c>
      <c r="J155" s="19">
        <f t="shared" si="93"/>
        <v>130649.95000000001</v>
      </c>
      <c r="K155" s="19">
        <f t="shared" si="93"/>
        <v>122524.95000000001</v>
      </c>
      <c r="L155" s="19">
        <f t="shared" si="93"/>
        <v>127524.95000000001</v>
      </c>
      <c r="M155" s="19">
        <f t="shared" si="93"/>
        <v>151421.95</v>
      </c>
      <c r="N155" s="19">
        <f t="shared" si="93"/>
        <v>1613991.48</v>
      </c>
      <c r="O155" s="28"/>
    </row>
    <row r="156" spans="2:15" ht="18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7"/>
    </row>
    <row r="157" spans="2:15" ht="18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7"/>
    </row>
    <row r="158" spans="1:15" s="18" customFormat="1" ht="18.75" thickBot="1">
      <c r="A158" s="18" t="s">
        <v>106</v>
      </c>
      <c r="B158" s="38">
        <f aca="true" t="shared" si="94" ref="B158:N158">-B155+B24</f>
        <v>-21028.630000000005</v>
      </c>
      <c r="C158" s="38">
        <f t="shared" si="94"/>
        <v>-21225.630000000005</v>
      </c>
      <c r="D158" s="38">
        <f t="shared" si="94"/>
        <v>-3025.6300000000047</v>
      </c>
      <c r="E158" s="38">
        <f t="shared" si="94"/>
        <v>5674.369999999995</v>
      </c>
      <c r="F158" s="38">
        <f t="shared" si="94"/>
        <v>-25.630000000004657</v>
      </c>
      <c r="G158" s="38">
        <f t="shared" si="94"/>
        <v>2749.3699999999953</v>
      </c>
      <c r="H158" s="38">
        <f t="shared" si="94"/>
        <v>-5750.630000000005</v>
      </c>
      <c r="I158" s="38">
        <f t="shared" si="94"/>
        <v>2749.3699999999953</v>
      </c>
      <c r="J158" s="38">
        <f t="shared" si="94"/>
        <v>3849.3699999999953</v>
      </c>
      <c r="K158" s="38">
        <f t="shared" si="94"/>
        <v>11974.369999999995</v>
      </c>
      <c r="L158" s="38">
        <f t="shared" si="94"/>
        <v>6974.369999999995</v>
      </c>
      <c r="M158" s="38">
        <f t="shared" si="94"/>
        <v>-16922.630000000005</v>
      </c>
      <c r="N158" s="38">
        <f t="shared" si="94"/>
        <v>0.39000000013038516</v>
      </c>
      <c r="O158" s="28"/>
    </row>
    <row r="159" spans="2:14" ht="18.75" thickTop="1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ht="18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5" ht="18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41"/>
    </row>
    <row r="162" spans="2:15" ht="18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41"/>
    </row>
    <row r="163" spans="2:14" ht="18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ht="18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ht="18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ht="18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ht="18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</sheetData>
  <sheetProtection/>
  <printOptions/>
  <pageMargins left="0" right="0" top="0.25" bottom="0.25" header="0.5" footer="0.5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Brown</dc:creator>
  <cp:keywords/>
  <dc:description/>
  <cp:lastModifiedBy>user</cp:lastModifiedBy>
  <cp:lastPrinted>2018-12-05T17:10:23Z</cp:lastPrinted>
  <dcterms:created xsi:type="dcterms:W3CDTF">2007-10-27T20:29:13Z</dcterms:created>
  <dcterms:modified xsi:type="dcterms:W3CDTF">2018-12-19T20:46:22Z</dcterms:modified>
  <cp:category/>
  <cp:version/>
  <cp:contentType/>
  <cp:contentStatus/>
</cp:coreProperties>
</file>